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/>
  <workbookProtection workbookPassword="CC75" lockStructure="1"/>
  <bookViews>
    <workbookView xWindow="6945" yWindow="1200" windowWidth="7065" windowHeight="6945" tabRatio="757"/>
  </bookViews>
  <sheets>
    <sheet name="Exhibit Order Form" sheetId="43" r:id="rId1"/>
    <sheet name="Gartner 3 Day" sheetId="47" state="hidden" r:id="rId2"/>
  </sheets>
  <externalReferences>
    <externalReference r:id="rId3"/>
  </externalReferences>
  <definedNames>
    <definedName name="_xlnm._FilterDatabase" localSheetId="0" hidden="1">'Exhibit Order Form'!#REF!</definedName>
    <definedName name="_xlnm._FilterDatabase" localSheetId="1" hidden="1">'Gartner 3 Day'!#REF!</definedName>
    <definedName name="AVHQ_Address">#REF!</definedName>
    <definedName name="AVHQ_City">#REF!</definedName>
    <definedName name="AVHQ_Company_Name">#REF!</definedName>
    <definedName name="AVHQ_Contact_First_Name">#REF!</definedName>
    <definedName name="AVHQ_Contact_Last_Name">#REF!</definedName>
    <definedName name="AVHQ_Contact_Middle_Initial">#REF!</definedName>
    <definedName name="AVHQ_Contact_Title">#REF!</definedName>
    <definedName name="AVHQ_Division_or_Region">#REF!</definedName>
    <definedName name="AVHQ_e_mail">#REF!</definedName>
    <definedName name="AVHQ_Fax">#REF!</definedName>
    <definedName name="AVHQ_Mr_Ms">#REF!</definedName>
    <definedName name="AVHQ_Phone">#REF!</definedName>
    <definedName name="AVHQ_State">#REF!</definedName>
    <definedName name="AVHQ_Zip">#REF!</definedName>
    <definedName name="Client_Address">#REF!</definedName>
    <definedName name="Client_City">#REF!</definedName>
    <definedName name="Client_Company_Name">#REF!</definedName>
    <definedName name="Client_Contact_First_Name">#REF!</definedName>
    <definedName name="Client_Contact_Last_Name">#REF!</definedName>
    <definedName name="Client_Contact_Middle_Initial">#REF!</definedName>
    <definedName name="Client_Contact_Title">#REF!</definedName>
    <definedName name="Client_Country">#REF!</definedName>
    <definedName name="Client_e_mail">#REF!</definedName>
    <definedName name="Client_Fax">#REF!</definedName>
    <definedName name="Client_Mr_Ms">#REF!</definedName>
    <definedName name="Client_Phone">#REF!</definedName>
    <definedName name="Client_State">#REF!</definedName>
    <definedName name="Client_Zip">#REF!</definedName>
    <definedName name="CostingRI">#REF!</definedName>
    <definedName name="DiscAmnt">#REF!</definedName>
    <definedName name="Discount">#REF!</definedName>
    <definedName name="EquipAmnt">#REF!</definedName>
    <definedName name="Filename">#REF!</definedName>
    <definedName name="HotelReimb">#REF!</definedName>
    <definedName name="LabTechs">#REF!</definedName>
    <definedName name="NonDiscAmnt">#REF!</definedName>
    <definedName name="Payment_Terms">#REF!</definedName>
    <definedName name="PayT1">#REF!</definedName>
    <definedName name="PayT2">#REF!</definedName>
    <definedName name="PayT3">#REF!</definedName>
    <definedName name="PerDiem">#REF!</definedName>
    <definedName name="_xlnm.Print_Area" localSheetId="0">'Exhibit Order Form'!$A$1:$O$88</definedName>
    <definedName name="_xlnm.Print_Area" localSheetId="1">'Gartner 3 Day'!$A$1:$N$147</definedName>
    <definedName name="_xlnm.Print_Titles" localSheetId="0">'Exhibit Order Form'!$1:$7</definedName>
    <definedName name="_xlnm.Print_Titles" localSheetId="1">'Gartner 3 Day'!$1:$12</definedName>
    <definedName name="RqDate">#REF!</definedName>
    <definedName name="Sales_Tax">#REF!</definedName>
    <definedName name="Shipp">#REF!</definedName>
    <definedName name="Show_End_Date">#REF!</definedName>
    <definedName name="Show_Location">#REF!</definedName>
    <definedName name="Show_Name">#REF!</definedName>
    <definedName name="Show_Start_Date">#REF!</definedName>
    <definedName name="subtotal">#REF!</definedName>
    <definedName name="SvcChrg">#REF!</definedName>
    <definedName name="tax_stat">#REF!</definedName>
    <definedName name="TaxAmnt">#REF!</definedName>
    <definedName name="TaxFml">#REF!</definedName>
    <definedName name="TaxLbl">#REF!</definedName>
    <definedName name="Types">OFFSET([1]Info!$A$2,0,0,COUNTA([1]Info!A$1:A$65536)-1,1)</definedName>
  </definedNames>
  <calcPr calcId="145621"/>
</workbook>
</file>

<file path=xl/calcChain.xml><?xml version="1.0" encoding="utf-8"?>
<calcChain xmlns="http://schemas.openxmlformats.org/spreadsheetml/2006/main">
  <c r="AP29" i="43" l="1"/>
  <c r="AL32" i="43"/>
  <c r="AO32" i="43"/>
  <c r="AP32" i="43"/>
  <c r="AO29" i="43"/>
  <c r="AP56" i="43"/>
  <c r="AO56" i="43"/>
  <c r="AM56" i="43"/>
  <c r="AL56" i="43"/>
  <c r="AJ56" i="43"/>
  <c r="AH56" i="43"/>
  <c r="AP55" i="43"/>
  <c r="AO55" i="43"/>
  <c r="AL55" i="43"/>
  <c r="AL57" i="43" s="1"/>
  <c r="AM55" i="43"/>
  <c r="AG55" i="43"/>
  <c r="AK55" i="43" s="1"/>
  <c r="AI55" i="43"/>
  <c r="AJ55" i="43" s="1"/>
  <c r="AH55" i="43"/>
  <c r="AF55" i="43"/>
  <c r="AF54" i="43"/>
  <c r="AO54" i="43"/>
  <c r="AO57" i="43" s="1"/>
  <c r="AI54" i="43"/>
  <c r="AJ54" i="43" s="1"/>
  <c r="AG54" i="43"/>
  <c r="AK54" i="43" s="1"/>
  <c r="AL54" i="43" s="1"/>
  <c r="AH32" i="43"/>
  <c r="AJ32" i="43"/>
  <c r="AF32" i="43"/>
  <c r="AP51" i="43"/>
  <c r="AP52" i="43"/>
  <c r="AP44" i="43"/>
  <c r="AP43" i="43"/>
  <c r="AP45" i="43" s="1"/>
  <c r="AO51" i="43"/>
  <c r="AO50" i="43"/>
  <c r="AO44" i="43"/>
  <c r="AO43" i="43"/>
  <c r="AO45" i="43" s="1"/>
  <c r="AG51" i="43"/>
  <c r="AG50" i="43"/>
  <c r="AH50" i="43" s="1"/>
  <c r="AG44" i="43"/>
  <c r="AG43" i="43"/>
  <c r="AI51" i="43"/>
  <c r="AI50" i="43"/>
  <c r="AI44" i="43"/>
  <c r="AJ44" i="43" s="1"/>
  <c r="AI43" i="43"/>
  <c r="AJ43" i="43" s="1"/>
  <c r="AJ45" i="43" s="1"/>
  <c r="AK51" i="43"/>
  <c r="AK50" i="43"/>
  <c r="AK44" i="43"/>
  <c r="AK43" i="43"/>
  <c r="AM51" i="43"/>
  <c r="AM50" i="43"/>
  <c r="AP50" i="43" s="1"/>
  <c r="AM44" i="43"/>
  <c r="AM43" i="43"/>
  <c r="AL51" i="43"/>
  <c r="AL50" i="43"/>
  <c r="AL44" i="43"/>
  <c r="AL43" i="43"/>
  <c r="AL45" i="43" s="1"/>
  <c r="AJ52" i="43"/>
  <c r="AJ51" i="43"/>
  <c r="AJ50" i="43"/>
  <c r="AH51" i="43"/>
  <c r="AH44" i="43"/>
  <c r="AH43" i="43"/>
  <c r="AH45" i="43" s="1"/>
  <c r="AF56" i="43"/>
  <c r="AF52" i="43"/>
  <c r="AF51" i="43"/>
  <c r="AF50" i="43"/>
  <c r="AF44" i="43"/>
  <c r="AF43" i="43"/>
  <c r="AF45" i="43" s="1"/>
  <c r="AF57" i="43" l="1"/>
  <c r="AJ57" i="43"/>
  <c r="AJ53" i="43"/>
  <c r="AM54" i="43"/>
  <c r="AP54" i="43" s="1"/>
  <c r="AP57" i="43" s="1"/>
  <c r="AH54" i="43"/>
  <c r="AH57" i="43" s="1"/>
  <c r="AP53" i="43"/>
  <c r="AF53" i="43"/>
  <c r="AG56" i="43" l="1"/>
  <c r="AG52" i="43"/>
  <c r="AG41" i="43"/>
  <c r="AG39" i="43"/>
  <c r="AG37" i="43"/>
  <c r="AG35" i="43"/>
  <c r="AG34" i="43"/>
  <c r="AG31" i="43"/>
  <c r="AG30" i="43"/>
  <c r="AG29" i="43"/>
  <c r="AG27" i="43"/>
  <c r="AG26" i="43"/>
  <c r="AG25" i="43"/>
  <c r="T31" i="43"/>
  <c r="T30" i="43"/>
  <c r="T29" i="43"/>
  <c r="T27" i="43"/>
  <c r="T26" i="43"/>
  <c r="T25" i="43"/>
  <c r="K29" i="43" l="1"/>
  <c r="AO52" i="43"/>
  <c r="AO53" i="43" s="1"/>
  <c r="AO41" i="43"/>
  <c r="AO42" i="43" s="1"/>
  <c r="AO39" i="43"/>
  <c r="AO40" i="43" s="1"/>
  <c r="AO37" i="43"/>
  <c r="AO35" i="43"/>
  <c r="AO34" i="43"/>
  <c r="AF41" i="43"/>
  <c r="AF42" i="43" s="1"/>
  <c r="AF39" i="43"/>
  <c r="AF40" i="43" s="1"/>
  <c r="AF37" i="43"/>
  <c r="AF35" i="43"/>
  <c r="AF34" i="43"/>
  <c r="AJ31" i="43"/>
  <c r="AJ30" i="43"/>
  <c r="AJ29" i="43"/>
  <c r="AO31" i="43"/>
  <c r="AO30" i="43"/>
  <c r="AO26" i="43"/>
  <c r="AO27" i="43"/>
  <c r="AO25" i="43"/>
  <c r="AF31" i="43"/>
  <c r="AF30" i="43"/>
  <c r="AF29" i="43"/>
  <c r="AF26" i="43"/>
  <c r="AF27" i="43"/>
  <c r="AF25" i="43"/>
  <c r="AA30" i="43"/>
  <c r="AA31" i="43"/>
  <c r="AA29" i="43"/>
  <c r="AA26" i="43"/>
  <c r="AA27" i="43"/>
  <c r="AA25" i="43"/>
  <c r="W30" i="43"/>
  <c r="W31" i="43"/>
  <c r="W29" i="43"/>
  <c r="S31" i="43"/>
  <c r="S30" i="43"/>
  <c r="S29" i="43"/>
  <c r="K27" i="43"/>
  <c r="K26" i="43"/>
  <c r="K25" i="43"/>
  <c r="S26" i="43"/>
  <c r="S27" i="43"/>
  <c r="S25" i="43"/>
  <c r="AI56" i="43"/>
  <c r="AI52" i="43"/>
  <c r="AI41" i="43"/>
  <c r="AJ41" i="43" s="1"/>
  <c r="AJ42" i="43" s="1"/>
  <c r="AI39" i="43"/>
  <c r="AJ39" i="43" s="1"/>
  <c r="AJ40" i="43" s="1"/>
  <c r="AI35" i="43"/>
  <c r="AJ35" i="43" s="1"/>
  <c r="AI37" i="43"/>
  <c r="AJ37" i="43" s="1"/>
  <c r="AI34" i="43"/>
  <c r="AJ34" i="43" s="1"/>
  <c r="AK56" i="43"/>
  <c r="AK52" i="43"/>
  <c r="AL52" i="43" s="1"/>
  <c r="AL53" i="43" s="1"/>
  <c r="AK41" i="43"/>
  <c r="AL41" i="43" s="1"/>
  <c r="AL42" i="43" s="1"/>
  <c r="AK39" i="43"/>
  <c r="AL39" i="43" s="1"/>
  <c r="AL40" i="43" s="1"/>
  <c r="AK37" i="43"/>
  <c r="AL37" i="43" s="1"/>
  <c r="AH35" i="43"/>
  <c r="AK34" i="43"/>
  <c r="AL34" i="43" s="1"/>
  <c r="N30" i="43"/>
  <c r="N31" i="43"/>
  <c r="N29" i="43"/>
  <c r="K31" i="43"/>
  <c r="K30" i="43"/>
  <c r="AK30" i="43"/>
  <c r="AL30" i="43" s="1"/>
  <c r="AK31" i="43"/>
  <c r="AL31" i="43" s="1"/>
  <c r="AK29" i="43"/>
  <c r="AL29" i="43" s="1"/>
  <c r="X30" i="43"/>
  <c r="AB30" i="43" s="1"/>
  <c r="AC30" i="43" s="1"/>
  <c r="X31" i="43"/>
  <c r="Y31" i="43" s="1"/>
  <c r="X29" i="43"/>
  <c r="Y29" i="43" s="1"/>
  <c r="AF38" i="43" l="1"/>
  <c r="AJ38" i="43"/>
  <c r="AO38" i="43"/>
  <c r="AF28" i="43"/>
  <c r="AF60" i="43" s="1"/>
  <c r="AO28" i="43"/>
  <c r="AH30" i="43"/>
  <c r="AH39" i="43"/>
  <c r="AH40" i="43" s="1"/>
  <c r="AH31" i="43"/>
  <c r="AH41" i="43"/>
  <c r="AH42" i="43" s="1"/>
  <c r="AH29" i="43"/>
  <c r="AH34" i="43"/>
  <c r="AA28" i="43"/>
  <c r="AH37" i="43"/>
  <c r="AH52" i="43"/>
  <c r="AH53" i="43" s="1"/>
  <c r="S28" i="43"/>
  <c r="Y30" i="43"/>
  <c r="Y32" i="43" s="1"/>
  <c r="AA32" i="43"/>
  <c r="S32" i="43"/>
  <c r="U29" i="43"/>
  <c r="U30" i="43"/>
  <c r="U31" i="43"/>
  <c r="W32" i="43"/>
  <c r="AM39" i="43"/>
  <c r="AP39" i="43" s="1"/>
  <c r="AP40" i="43" s="1"/>
  <c r="AM52" i="43"/>
  <c r="AM41" i="43"/>
  <c r="AB29" i="43"/>
  <c r="AC29" i="43" s="1"/>
  <c r="AC32" i="43" s="1"/>
  <c r="AM29" i="43"/>
  <c r="AM30" i="43"/>
  <c r="AP30" i="43" s="1"/>
  <c r="AB31" i="43"/>
  <c r="AC31" i="43" s="1"/>
  <c r="AM31" i="43"/>
  <c r="AP31" i="43" s="1"/>
  <c r="AM34" i="43"/>
  <c r="AK35" i="43"/>
  <c r="AL35" i="43" s="1"/>
  <c r="AL38" i="43" s="1"/>
  <c r="AM37" i="43"/>
  <c r="AP37" i="43" s="1"/>
  <c r="N26" i="43"/>
  <c r="N27" i="43"/>
  <c r="N25" i="43"/>
  <c r="AI26" i="43"/>
  <c r="AJ26" i="43" s="1"/>
  <c r="AI27" i="43"/>
  <c r="AJ27" i="43" s="1"/>
  <c r="AI25" i="43"/>
  <c r="AJ25" i="43" s="1"/>
  <c r="V26" i="43"/>
  <c r="W26" i="43" s="1"/>
  <c r="V27" i="43"/>
  <c r="W27" i="43" s="1"/>
  <c r="V25" i="43"/>
  <c r="W25" i="43" s="1"/>
  <c r="U26" i="43"/>
  <c r="AH38" i="43" l="1"/>
  <c r="AO60" i="43"/>
  <c r="AJ28" i="43"/>
  <c r="AJ60" i="43" s="1"/>
  <c r="AA60" i="43"/>
  <c r="S60" i="43"/>
  <c r="AP41" i="43"/>
  <c r="AP42" i="43" s="1"/>
  <c r="AP34" i="43"/>
  <c r="AK27" i="43"/>
  <c r="AL27" i="43" s="1"/>
  <c r="AH27" i="43"/>
  <c r="AK26" i="43"/>
  <c r="AL26" i="43" s="1"/>
  <c r="AH26" i="43"/>
  <c r="AM35" i="43"/>
  <c r="AP35" i="43" s="1"/>
  <c r="AK25" i="43"/>
  <c r="AL25" i="43" s="1"/>
  <c r="AH25" i="43"/>
  <c r="W28" i="43"/>
  <c r="W60" i="43" s="1"/>
  <c r="X25" i="43"/>
  <c r="Y25" i="43" s="1"/>
  <c r="U25" i="43"/>
  <c r="X27" i="43"/>
  <c r="Y27" i="43" s="1"/>
  <c r="U27" i="43"/>
  <c r="U32" i="43"/>
  <c r="X26" i="43"/>
  <c r="AP38" i="43" l="1"/>
  <c r="AL28" i="43"/>
  <c r="AL60" i="43" s="1"/>
  <c r="AH28" i="43"/>
  <c r="AH60" i="43" s="1"/>
  <c r="AB27" i="43"/>
  <c r="AC27" i="43" s="1"/>
  <c r="AM26" i="43"/>
  <c r="AP26" i="43" s="1"/>
  <c r="AO62" i="43"/>
  <c r="F80" i="43" s="1"/>
  <c r="AM27" i="43"/>
  <c r="AP27" i="43" s="1"/>
  <c r="AF62" i="43"/>
  <c r="F76" i="43" s="1"/>
  <c r="AJ62" i="43"/>
  <c r="F78" i="43" s="1"/>
  <c r="AM25" i="43"/>
  <c r="AB26" i="43"/>
  <c r="AC26" i="43" s="1"/>
  <c r="Y26" i="43"/>
  <c r="Y28" i="43" s="1"/>
  <c r="Y60" i="43" s="1"/>
  <c r="AB25" i="43"/>
  <c r="AC25" i="43" s="1"/>
  <c r="U28" i="43"/>
  <c r="U60" i="43" s="1"/>
  <c r="K77" i="47"/>
  <c r="E119" i="47"/>
  <c r="M117" i="47"/>
  <c r="M73" i="47"/>
  <c r="M15" i="47"/>
  <c r="L93" i="47"/>
  <c r="E118" i="47"/>
  <c r="A9" i="47"/>
  <c r="A8" i="47"/>
  <c r="A7" i="47"/>
  <c r="A6" i="47"/>
  <c r="A5" i="47"/>
  <c r="L30" i="47"/>
  <c r="M30" i="47"/>
  <c r="L91" i="47"/>
  <c r="L92" i="47"/>
  <c r="L94" i="47"/>
  <c r="L95" i="47"/>
  <c r="L96" i="47"/>
  <c r="L97" i="47"/>
  <c r="L98" i="47"/>
  <c r="L99" i="47"/>
  <c r="L100" i="47"/>
  <c r="L101" i="47"/>
  <c r="L102" i="47"/>
  <c r="M111" i="47"/>
  <c r="B119" i="47"/>
  <c r="M119" i="47"/>
  <c r="K31" i="47"/>
  <c r="K53" i="47" s="1"/>
  <c r="K80" i="47"/>
  <c r="K60" i="47"/>
  <c r="K47" i="47"/>
  <c r="K36" i="47"/>
  <c r="K55" i="47"/>
  <c r="K63" i="47"/>
  <c r="K41" i="47"/>
  <c r="K84" i="47"/>
  <c r="K88" i="47"/>
  <c r="E120" i="47"/>
  <c r="K81" i="47"/>
  <c r="K45" i="47"/>
  <c r="K51" i="47"/>
  <c r="AP25" i="43" l="1"/>
  <c r="AP28" i="43" s="1"/>
  <c r="AP60" i="43" s="1"/>
  <c r="AL62" i="43"/>
  <c r="F79" i="43" s="1"/>
  <c r="AC28" i="43"/>
  <c r="AC60" i="43" s="1"/>
  <c r="AH62" i="43"/>
  <c r="F77" i="43" s="1"/>
  <c r="K34" i="47"/>
  <c r="K104" i="47"/>
  <c r="K64" i="47"/>
  <c r="K43" i="47"/>
  <c r="K62" i="47"/>
  <c r="K52" i="47"/>
  <c r="K46" i="47"/>
  <c r="K105" i="47"/>
  <c r="K38" i="47"/>
  <c r="K83" i="47"/>
  <c r="K33" i="47"/>
  <c r="K67" i="47"/>
  <c r="K65" i="47"/>
  <c r="K35" i="47"/>
  <c r="K57" i="47"/>
  <c r="K49" i="47"/>
  <c r="K87" i="47"/>
  <c r="K44" i="47"/>
  <c r="K54" i="47"/>
  <c r="K50" i="47"/>
  <c r="K89" i="47"/>
  <c r="K78" i="47"/>
  <c r="K106" i="47"/>
  <c r="K79" i="47"/>
  <c r="K32" i="47"/>
  <c r="K86" i="47"/>
  <c r="K56" i="47"/>
  <c r="K42" i="47"/>
  <c r="K37" i="47"/>
  <c r="K59" i="47"/>
  <c r="K61" i="47"/>
  <c r="K40" i="47"/>
  <c r="K66" i="47"/>
  <c r="AP62" i="43" l="1"/>
  <c r="F81" i="43"/>
</calcChain>
</file>

<file path=xl/sharedStrings.xml><?xml version="1.0" encoding="utf-8"?>
<sst xmlns="http://schemas.openxmlformats.org/spreadsheetml/2006/main" count="354" uniqueCount="257">
  <si>
    <t>Qty</t>
  </si>
  <si>
    <t>Total</t>
  </si>
  <si>
    <t xml:space="preserve">Sound System with (2) speakers (2) stands (up to 50 people) </t>
  </si>
  <si>
    <t>Circle One</t>
  </si>
  <si>
    <t>Rental Total</t>
  </si>
  <si>
    <t>Grand Total</t>
  </si>
  <si>
    <t xml:space="preserve">Paying by Check? </t>
  </si>
  <si>
    <t>Address</t>
  </si>
  <si>
    <t>Company</t>
  </si>
  <si>
    <t>City</t>
  </si>
  <si>
    <t>Phone</t>
  </si>
  <si>
    <t>Card Number</t>
  </si>
  <si>
    <t>Billing Address</t>
  </si>
  <si>
    <t>Card Holder Signature</t>
  </si>
  <si>
    <t>Wired Microphone</t>
  </si>
  <si>
    <t>Handheld</t>
  </si>
  <si>
    <t>UHF Wireless Microphone</t>
  </si>
  <si>
    <t>CUSTOMER INFORMATION</t>
  </si>
  <si>
    <t>Lavaliere</t>
  </si>
  <si>
    <t>Fax</t>
  </si>
  <si>
    <t>Security Code</t>
  </si>
  <si>
    <t>Name on Card</t>
  </si>
  <si>
    <t>State &amp; Zip</t>
  </si>
  <si>
    <t>Continue next page</t>
  </si>
  <si>
    <t>DVD Player (US compatible only)</t>
  </si>
  <si>
    <t>Terms &amp; Conditions</t>
  </si>
  <si>
    <t>On-site Contact</t>
  </si>
  <si>
    <t>Phone Number</t>
  </si>
  <si>
    <t>Ordered By</t>
  </si>
  <si>
    <t>Email</t>
  </si>
  <si>
    <t>AM     PM</t>
  </si>
  <si>
    <t>Booth #</t>
  </si>
  <si>
    <t>Pentium IV 3.0Ghz, 512 Mb SDRAM, DVD/CD-RW Drive, 128Mb DDR 5200 Video Card</t>
  </si>
  <si>
    <t>Pentium IV 3.2 Ghz, Core Duo 2G-RAM, 160 GHD, DVD-RW</t>
  </si>
  <si>
    <t>MAC Mini 512 RAM, 80 GHD, DVD/CD-WL, NIC, Core Duo - Screen not included</t>
  </si>
  <si>
    <t>Printers &amp; Accessories</t>
  </si>
  <si>
    <t>HP LaserJet 4XXX Printer (25 PPM, Mac, PC, Network)</t>
  </si>
  <si>
    <t>HP LaserJet 5XXX Printer (24 PPM, Mac, PC, Network) Tabloid</t>
  </si>
  <si>
    <t>Keyboard and Mouse - Wired</t>
  </si>
  <si>
    <t>Keyboard and Mouse - Wireless</t>
  </si>
  <si>
    <t>Page Total</t>
  </si>
  <si>
    <t>Miscellaneous</t>
  </si>
  <si>
    <t>Total Page One</t>
  </si>
  <si>
    <t xml:space="preserve">Individual Small Powered Speaker (up to 5 people) </t>
  </si>
  <si>
    <t xml:space="preserve">Sound System with (2) speakers (2) stands (up to 20 people) </t>
  </si>
  <si>
    <t>4 Channel Audio Mixer</t>
  </si>
  <si>
    <r>
      <t xml:space="preserve">UHF Wireless Microphone - </t>
    </r>
    <r>
      <rPr>
        <b/>
        <sz val="12"/>
        <rFont val="Verdana"/>
        <family val="2"/>
      </rPr>
      <t>Headset</t>
    </r>
  </si>
  <si>
    <t>Additional Wireless Headset</t>
  </si>
  <si>
    <t>Pentium IV 3.4 Ghz, Core Duo 2G-RAM, 160 GHD, DVD-RW</t>
  </si>
  <si>
    <t>exhibits@psav.com</t>
  </si>
  <si>
    <t>PC Laptop - PIV, 2.0 Core Duo 2 GB Ram, 60 GB HD DVD/CD-RW</t>
  </si>
  <si>
    <t xml:space="preserve">Sound System with (2) speakers (2) stands (up to 100 people) </t>
  </si>
  <si>
    <t>Sound System with (2) speakers (2) stands (up to 250 people)</t>
  </si>
  <si>
    <t>On or Before</t>
  </si>
  <si>
    <t>On or After</t>
  </si>
  <si>
    <t>Your card WILL be charged approximately 10 days prior to show start date.</t>
  </si>
  <si>
    <t>Cities with UNION regulations are subject to local prevailing labor rates, which can affect the labor charges.</t>
  </si>
  <si>
    <t>Sales taxes are estimated and are due on all equipment and labor where applicable.</t>
  </si>
  <si>
    <t>The prevailing sales tax rate at the time the customer's credit card is charged will be applied.</t>
  </si>
  <si>
    <t>PSAV will NOT deliver equipment to an unattended booth.  An authorized representative must sign for all equipment.</t>
  </si>
  <si>
    <t>Tax Exempt Status</t>
  </si>
  <si>
    <t>State/Zip</t>
  </si>
  <si>
    <t>Additional 2 hours of labor per monitor will be added to your order based upon local labor rates and parameters.  If PSAV is</t>
  </si>
  <si>
    <t>If you are exempt from payment of sales tax, we require an exemption certificate for the state</t>
  </si>
  <si>
    <t>in which the event is held.  Events held in Chicago require the Personal Property Lease/Rental Transaction Tax - 7550 form also.</t>
  </si>
  <si>
    <t>Damage Insurance</t>
  </si>
  <si>
    <t>If you would like a copy of the waiver, please contact us.  By completing this section and by signing</t>
  </si>
  <si>
    <r>
      <t xml:space="preserve">this form, you agree to </t>
    </r>
    <r>
      <rPr>
        <b/>
        <sz val="12"/>
        <rFont val="Verdana"/>
        <family val="2"/>
      </rPr>
      <t>PSAV's Equipment Loss and Damage Acknowledgment</t>
    </r>
    <r>
      <rPr>
        <sz val="12"/>
        <rFont val="Verdana"/>
        <family val="2"/>
      </rPr>
      <t xml:space="preserve">.  </t>
    </r>
  </si>
  <si>
    <t>OT Hours (1.5X)</t>
  </si>
  <si>
    <t>DT hours (2.0X)</t>
  </si>
  <si>
    <t>Monday - Friday 8am to 5pm</t>
  </si>
  <si>
    <t>Monday - Friday 5pm to 12am; Saturday after 8 hours</t>
  </si>
  <si>
    <t>Monday - Saturday 12am to 8am; all day Sunday; after 14 hours</t>
  </si>
  <si>
    <t>Rates</t>
  </si>
  <si>
    <t xml:space="preserve">Questions?      Call 800-966-4498 or email: </t>
  </si>
  <si>
    <t>ctsorders.psav.com</t>
  </si>
  <si>
    <t>order on line at:</t>
  </si>
  <si>
    <t>Booth Name</t>
  </si>
  <si>
    <t>Booth Number</t>
  </si>
  <si>
    <t>On-site Cell</t>
  </si>
  <si>
    <t>SHOW ID#</t>
  </si>
  <si>
    <t>ALL PRICING IS FOR THE LENGTH OF SHOW</t>
  </si>
  <si>
    <t>Call for Items not listed on this form</t>
  </si>
  <si>
    <t>Standard Rate</t>
  </si>
  <si>
    <t>20% Discount</t>
  </si>
  <si>
    <t>Computers - Windows</t>
  </si>
  <si>
    <t>Computers - Macintosh</t>
  </si>
  <si>
    <t xml:space="preserve"> Pickup Date</t>
  </si>
  <si>
    <t>Audio</t>
  </si>
  <si>
    <t xml:space="preserve">Individual Small Powered Speaker (up to 10 people) </t>
  </si>
  <si>
    <t>Audio Distribution Amplifier (splitter)</t>
  </si>
  <si>
    <t>VGA Distribution Amplifier</t>
  </si>
  <si>
    <t>Video Distribution Amplifier</t>
  </si>
  <si>
    <r>
      <t xml:space="preserve">CREDIT CARD INFORMATION </t>
    </r>
    <r>
      <rPr>
        <b/>
        <sz val="10"/>
        <color indexed="9"/>
        <rFont val="Verdana"/>
        <family val="2"/>
      </rPr>
      <t xml:space="preserve"> </t>
    </r>
    <r>
      <rPr>
        <sz val="10"/>
        <color indexed="9"/>
        <rFont val="Verdana"/>
        <family val="2"/>
      </rPr>
      <t>circle one</t>
    </r>
  </si>
  <si>
    <t>Delivery &amp; Pickup Labor</t>
  </si>
  <si>
    <t>Monitor(s), add</t>
  </si>
  <si>
    <r>
      <t xml:space="preserve">PER </t>
    </r>
    <r>
      <rPr>
        <sz val="12"/>
        <rFont val="Verdana"/>
        <family val="2"/>
      </rPr>
      <t>monitor</t>
    </r>
  </si>
  <si>
    <t>Wall Mounted</t>
  </si>
  <si>
    <t>Sales Tax</t>
  </si>
  <si>
    <t>&amp; Del/PU Labor</t>
  </si>
  <si>
    <r>
      <t xml:space="preserve">Delivery Preference      </t>
    </r>
    <r>
      <rPr>
        <i/>
        <sz val="12"/>
        <color indexed="10"/>
        <rFont val="Verdana"/>
        <family val="2"/>
      </rPr>
      <t xml:space="preserve">(someone </t>
    </r>
    <r>
      <rPr>
        <b/>
        <i/>
        <sz val="12"/>
        <color indexed="10"/>
        <rFont val="Verdana"/>
        <family val="2"/>
      </rPr>
      <t>MUST</t>
    </r>
    <r>
      <rPr>
        <i/>
        <sz val="12"/>
        <color indexed="10"/>
        <rFont val="Verdana"/>
        <family val="2"/>
      </rPr>
      <t xml:space="preserve"> be present for delivery)</t>
    </r>
  </si>
  <si>
    <r>
      <t xml:space="preserve">Damage Insurance
</t>
    </r>
    <r>
      <rPr>
        <b/>
        <sz val="12"/>
        <color indexed="21"/>
        <rFont val="Verdana"/>
        <family val="2"/>
      </rPr>
      <t>12%</t>
    </r>
    <r>
      <rPr>
        <sz val="12"/>
        <rFont val="Verdana"/>
        <family val="2"/>
      </rPr>
      <t xml:space="preserve"> of                             Rental Total</t>
    </r>
    <r>
      <rPr>
        <b/>
        <sz val="12"/>
        <color indexed="21"/>
        <rFont val="Verdana"/>
        <family val="2"/>
      </rPr>
      <t xml:space="preserve">                        (optional)</t>
    </r>
  </si>
  <si>
    <r>
      <t>NOTE:</t>
    </r>
    <r>
      <rPr>
        <sz val="16"/>
        <color indexed="9"/>
        <rFont val="Verdana"/>
        <family val="2"/>
      </rPr>
      <t xml:space="preserve"> </t>
    </r>
    <r>
      <rPr>
        <sz val="14"/>
        <color indexed="9"/>
        <rFont val="Verdana"/>
        <family val="2"/>
      </rPr>
      <t xml:space="preserve"> In venues where union participation is mandatory, delivery and pickup times can not be guaranteed.</t>
    </r>
  </si>
  <si>
    <t>20" IMAC 512RAM, 60GHD, Core Duo, 2.0GHZ / 512MB / 250GBHD / DVD-RW / W / LNIC - with Screen</t>
  </si>
  <si>
    <t>QTY</t>
  </si>
  <si>
    <t>Sponsor Type</t>
  </si>
  <si>
    <t>Kiosk Sponsors</t>
  </si>
  <si>
    <r>
      <t>17"</t>
    </r>
    <r>
      <rPr>
        <sz val="14"/>
        <rFont val="Verdana"/>
        <family val="2"/>
      </rPr>
      <t xml:space="preserve"> LCD Flat Panel Computer Monitor (4:3) </t>
    </r>
  </si>
  <si>
    <t>Table Top ONLY</t>
  </si>
  <si>
    <r>
      <t>18"</t>
    </r>
    <r>
      <rPr>
        <sz val="14"/>
        <rFont val="Verdana"/>
        <family val="2"/>
      </rPr>
      <t xml:space="preserve"> LCD Flat Panel Computer Monitor (4:3)</t>
    </r>
  </si>
  <si>
    <r>
      <t>19"</t>
    </r>
    <r>
      <rPr>
        <sz val="14"/>
        <rFont val="Verdana"/>
        <family val="2"/>
      </rPr>
      <t xml:space="preserve"> LCD Flat Panel Computer Monitor (4:3)</t>
    </r>
  </si>
  <si>
    <r>
      <t>20"</t>
    </r>
    <r>
      <rPr>
        <sz val="14"/>
        <rFont val="Verdana"/>
        <family val="2"/>
      </rPr>
      <t xml:space="preserve"> LCD Flat Panel Computer Monitor (4:3)</t>
    </r>
  </si>
  <si>
    <r>
      <t>23"</t>
    </r>
    <r>
      <rPr>
        <sz val="14"/>
        <rFont val="Verdana"/>
        <family val="2"/>
      </rPr>
      <t xml:space="preserve"> Flat Panel Video and Data Monitor (16:9)</t>
    </r>
  </si>
  <si>
    <r>
      <t>30"</t>
    </r>
    <r>
      <rPr>
        <sz val="14"/>
        <rFont val="Verdana"/>
        <family val="2"/>
      </rPr>
      <t xml:space="preserve"> Flat Panel Video and Data Monitor (16:9) </t>
    </r>
  </si>
  <si>
    <t>Silver Sponsors</t>
  </si>
  <si>
    <t>Platinum Sponsors - MAX 1 Wall Mounted Monitor</t>
  </si>
  <si>
    <t>Wall Mount or Table Top</t>
  </si>
  <si>
    <r>
      <t>32"</t>
    </r>
    <r>
      <rPr>
        <sz val="14"/>
        <rFont val="Verdana"/>
        <family val="2"/>
      </rPr>
      <t xml:space="preserve"> Flat Panel Video and Data Monitor (16:9) </t>
    </r>
  </si>
  <si>
    <r>
      <t>42"</t>
    </r>
    <r>
      <rPr>
        <sz val="14"/>
        <rFont val="Verdana"/>
        <family val="2"/>
      </rPr>
      <t xml:space="preserve"> Plasma Computer Monitor: (16:9) </t>
    </r>
  </si>
  <si>
    <t>Premier Sponsors - MAX 2 Wall Mounted Monitors</t>
  </si>
  <si>
    <r>
      <t xml:space="preserve">Table Top </t>
    </r>
    <r>
      <rPr>
        <b/>
        <sz val="14"/>
        <color indexed="10"/>
        <rFont val="Verdana"/>
        <family val="2"/>
      </rPr>
      <t>ONLY</t>
    </r>
  </si>
  <si>
    <t>or Table Top</t>
  </si>
  <si>
    <t>PLEASE NOTE:  Microphones &amp; Speakers are NOT permitted on the Exhibit Floor without prior Garnter approval.</t>
  </si>
  <si>
    <t>Guidelines for Booth Restrictions</t>
  </si>
  <si>
    <t>Please refer to Gartner's Monitor</t>
  </si>
  <si>
    <r>
      <t>42"</t>
    </r>
    <r>
      <rPr>
        <sz val="14"/>
        <rFont val="Verdana"/>
        <family val="2"/>
      </rPr>
      <t xml:space="preserve"> Plasma Computer Monitor (16:9) </t>
    </r>
  </si>
  <si>
    <r>
      <t>32"</t>
    </r>
    <r>
      <rPr>
        <sz val="14"/>
        <rFont val="Verdana"/>
        <family val="2"/>
      </rPr>
      <t xml:space="preserve"> Flat Panel Video and Data Monitor (16:9)</t>
    </r>
    <r>
      <rPr>
        <b/>
        <sz val="14"/>
        <rFont val="Verdana"/>
        <family val="2"/>
      </rPr>
      <t xml:space="preserve"> </t>
    </r>
    <r>
      <rPr>
        <b/>
        <sz val="14"/>
        <color indexed="10"/>
        <rFont val="Verdana"/>
        <family val="2"/>
      </rPr>
      <t>RECOMMENDED</t>
    </r>
  </si>
  <si>
    <t xml:space="preserve">ST Hours (1.0X) </t>
  </si>
  <si>
    <t xml:space="preserve">Please allow 24 hours to confirm your order.  If you do not receive a confirmation from PSAV, your order has not been received.    </t>
  </si>
  <si>
    <r>
      <t xml:space="preserve">40" </t>
    </r>
    <r>
      <rPr>
        <sz val="14"/>
        <rFont val="Verdana"/>
        <family val="2"/>
      </rPr>
      <t>Flat Panel Video and Data Monitor (4:3)</t>
    </r>
  </si>
  <si>
    <r>
      <t>40</t>
    </r>
    <r>
      <rPr>
        <sz val="14"/>
        <rFont val="Verdana"/>
        <family val="2"/>
      </rPr>
      <t>" Flat Panel Video and Data Monitor (4:3)</t>
    </r>
    <r>
      <rPr>
        <b/>
        <sz val="14"/>
        <color indexed="10"/>
        <rFont val="Verdana"/>
        <family val="2"/>
      </rPr>
      <t xml:space="preserve"> RECOMMENDED WALLMOUNT</t>
    </r>
  </si>
  <si>
    <r>
      <t>40</t>
    </r>
    <r>
      <rPr>
        <sz val="14"/>
        <rFont val="Verdana"/>
        <family val="2"/>
      </rPr>
      <t>" Flat Panel Video and Data Monitor (4:3)</t>
    </r>
    <r>
      <rPr>
        <b/>
        <sz val="12"/>
        <color indexed="10"/>
        <rFont val="Verdana"/>
        <family val="2"/>
      </rPr>
      <t xml:space="preserve"> RECOMMENDED WALLMOUNT</t>
    </r>
  </si>
  <si>
    <r>
      <t xml:space="preserve">Important:  </t>
    </r>
    <r>
      <rPr>
        <sz val="16"/>
        <color indexed="9"/>
        <rFont val="Verdana"/>
        <family val="2"/>
      </rPr>
      <t>What source will be used with the monitor(s)? (i.e. DVD player, CD player, laptop, etc)</t>
    </r>
  </si>
  <si>
    <t xml:space="preserve">Mail order with Payment to:  PSAV </t>
  </si>
  <si>
    <t>Please allow PSAV to confirm total PRIOR to SENDING check</t>
  </si>
  <si>
    <r>
      <t xml:space="preserve">925 Freeport Parkway, Suite 100, Coppell, TX 75019       Tel:  800.966.4498       Fax:  214.210.8200  </t>
    </r>
    <r>
      <rPr>
        <i/>
        <sz val="12"/>
        <color indexed="10"/>
        <rFont val="Verdana"/>
        <family val="2"/>
      </rPr>
      <t>(credit card orders only)</t>
    </r>
  </si>
  <si>
    <t>Expiration Date</t>
  </si>
  <si>
    <r>
      <t>Wire Transfer:</t>
    </r>
    <r>
      <rPr>
        <sz val="12"/>
        <rFont val="Verdana"/>
        <family val="2"/>
      </rPr>
      <t xml:space="preserve">  Call for instructions </t>
    </r>
    <r>
      <rPr>
        <i/>
        <sz val="12"/>
        <color indexed="10"/>
        <rFont val="Verdana"/>
        <family val="2"/>
      </rPr>
      <t xml:space="preserve"> International orders can take up to one week to receive, please plan accordingly</t>
    </r>
  </si>
  <si>
    <r>
      <t>**</t>
    </r>
    <r>
      <rPr>
        <b/>
        <i/>
        <sz val="14"/>
        <color indexed="21"/>
        <rFont val="Verdana"/>
        <family val="2"/>
      </rPr>
      <t xml:space="preserve"> Wall Mounting</t>
    </r>
  </si>
  <si>
    <r>
      <t>*</t>
    </r>
    <r>
      <rPr>
        <sz val="12"/>
        <rFont val="Verdana"/>
        <family val="2"/>
      </rPr>
      <t xml:space="preserve"> PSAV can not guarantee specific delivery times due to possible decorator/builder delays and/or local union labor regulations.</t>
    </r>
  </si>
  <si>
    <r>
      <t xml:space="preserve">Delivery Date </t>
    </r>
    <r>
      <rPr>
        <b/>
        <sz val="12"/>
        <rFont val="Verdana"/>
        <family val="2"/>
      </rPr>
      <t>*</t>
    </r>
  </si>
  <si>
    <r>
      <t>Cancellations:</t>
    </r>
    <r>
      <rPr>
        <sz val="12"/>
        <rFont val="Verdana"/>
        <family val="2"/>
      </rPr>
      <t xml:space="preserve">  Received within 24 to 48 hours of the Show Start Date are subject to 50% of the order total.</t>
    </r>
  </si>
  <si>
    <t>Those received less than 24 hours or the day of scheduled delivery, "no-shows" are subject to the full amount.</t>
  </si>
  <si>
    <r>
      <t xml:space="preserve">for attaching the hardware to the structure.  Please ensure the hardware is attached to the structure </t>
    </r>
    <r>
      <rPr>
        <b/>
        <sz val="12"/>
        <rFont val="Verdana"/>
        <family val="2"/>
      </rPr>
      <t>PRIOR</t>
    </r>
    <r>
      <rPr>
        <sz val="12"/>
        <rFont val="Verdana"/>
        <family val="2"/>
      </rPr>
      <t xml:space="preserve"> to your installation.</t>
    </r>
  </si>
  <si>
    <t>Discount Rate</t>
  </si>
  <si>
    <r>
      <t xml:space="preserve">required to mount a monitor above 5' from the floor, additional labor will be applied.  Call for a quote.  PSAV is </t>
    </r>
    <r>
      <rPr>
        <b/>
        <sz val="12"/>
        <rFont val="Verdana"/>
        <family val="2"/>
      </rPr>
      <t>NOT</t>
    </r>
    <r>
      <rPr>
        <sz val="12"/>
        <rFont val="Verdana"/>
        <family val="2"/>
      </rPr>
      <t xml:space="preserve"> responsible</t>
    </r>
  </si>
  <si>
    <t>Delivery Date</t>
  </si>
  <si>
    <t>_____________________</t>
  </si>
  <si>
    <t>Damage Waiver</t>
  </si>
  <si>
    <r>
      <t xml:space="preserve">PSAV will </t>
    </r>
    <r>
      <rPr>
        <b/>
        <u/>
        <sz val="12"/>
        <rFont val="Verdana"/>
        <family val="2"/>
      </rPr>
      <t>NOT</t>
    </r>
    <r>
      <rPr>
        <sz val="12"/>
        <rFont val="Verdana"/>
        <family val="2"/>
      </rPr>
      <t xml:space="preserve"> deliver equipment to an unattended booth.  An authorized representative must sign for all equipment.</t>
    </r>
  </si>
  <si>
    <t>DVD Player (US compatible, Region 1/NTSC)</t>
  </si>
  <si>
    <t>Computer Accessories &amp; Printers</t>
  </si>
  <si>
    <t>received less than 24 hours or the day of scheduled delivery (onsite cancellations or no shows) are subject to the full amount.</t>
  </si>
  <si>
    <t>Cancellations received within 24 to 48 hours of the scheduled delivery date are subject to 50% of the order total.  Those</t>
  </si>
  <si>
    <t xml:space="preserve">Please allow 72 hours to confirm your order.  If you do not receive a confirmation from PSAV, your order has not been received.    </t>
  </si>
  <si>
    <t>Please call for items not listed on form.</t>
  </si>
  <si>
    <r>
      <rPr>
        <b/>
        <sz val="14"/>
        <rFont val="Verdana"/>
        <family val="2"/>
      </rPr>
      <t>IMPORTANT:</t>
    </r>
    <r>
      <rPr>
        <b/>
        <i/>
        <sz val="14"/>
        <rFont val="Verdana"/>
        <family val="2"/>
      </rPr>
      <t xml:space="preserve">  PSAV Cancellation Policy - All cancellations must be submitted in writing.</t>
    </r>
  </si>
  <si>
    <t>Presentation Computer - Windows</t>
  </si>
  <si>
    <t>Rigging - Call for quote</t>
  </si>
  <si>
    <t>14 Days Prior</t>
  </si>
  <si>
    <r>
      <rPr>
        <sz val="12"/>
        <color rgb="FFFF0000"/>
        <rFont val="Verdana"/>
        <family val="2"/>
      </rPr>
      <t>*</t>
    </r>
    <r>
      <rPr>
        <sz val="12"/>
        <rFont val="Verdana"/>
        <family val="2"/>
      </rPr>
      <t>Company</t>
    </r>
  </si>
  <si>
    <r>
      <rPr>
        <sz val="12"/>
        <color rgb="FFFF0000"/>
        <rFont val="Verdana"/>
        <family val="2"/>
      </rPr>
      <t>*</t>
    </r>
    <r>
      <rPr>
        <sz val="12"/>
        <rFont val="Verdana"/>
        <family val="2"/>
      </rPr>
      <t>Address</t>
    </r>
  </si>
  <si>
    <r>
      <rPr>
        <sz val="12"/>
        <color rgb="FFFF0000"/>
        <rFont val="Verdana"/>
        <family val="2"/>
      </rPr>
      <t>*</t>
    </r>
    <r>
      <rPr>
        <sz val="12"/>
        <rFont val="Verdana"/>
        <family val="2"/>
      </rPr>
      <t>City</t>
    </r>
  </si>
  <si>
    <r>
      <rPr>
        <sz val="12"/>
        <color rgb="FFFF0000"/>
        <rFont val="Verdana"/>
        <family val="2"/>
      </rPr>
      <t>*</t>
    </r>
    <r>
      <rPr>
        <sz val="12"/>
        <rFont val="Verdana"/>
        <family val="2"/>
      </rPr>
      <t>Ordered By</t>
    </r>
  </si>
  <si>
    <r>
      <rPr>
        <sz val="12"/>
        <color rgb="FFFF0000"/>
        <rFont val="Verdana"/>
        <family val="2"/>
      </rPr>
      <t>*</t>
    </r>
    <r>
      <rPr>
        <sz val="12"/>
        <rFont val="Verdana"/>
        <family val="2"/>
      </rPr>
      <t>Phone</t>
    </r>
  </si>
  <si>
    <r>
      <rPr>
        <sz val="12"/>
        <color rgb="FFFF0000"/>
        <rFont val="Verdana"/>
        <family val="2"/>
      </rPr>
      <t>*</t>
    </r>
    <r>
      <rPr>
        <sz val="12"/>
        <rFont val="Verdana"/>
        <family val="2"/>
      </rPr>
      <t>State &amp; Zip</t>
    </r>
  </si>
  <si>
    <r>
      <rPr>
        <sz val="12"/>
        <color rgb="FFFF0000"/>
        <rFont val="Verdana"/>
        <family val="2"/>
      </rPr>
      <t>*</t>
    </r>
    <r>
      <rPr>
        <sz val="12"/>
        <rFont val="Verdana"/>
        <family val="2"/>
      </rPr>
      <t>Email</t>
    </r>
  </si>
  <si>
    <r>
      <rPr>
        <sz val="12"/>
        <color rgb="FFFF0000"/>
        <rFont val="Verdana"/>
        <family val="2"/>
      </rPr>
      <t>*</t>
    </r>
    <r>
      <rPr>
        <sz val="12"/>
        <rFont val="Verdana"/>
        <family val="2"/>
      </rPr>
      <t>On-site Contact</t>
    </r>
  </si>
  <si>
    <r>
      <rPr>
        <sz val="12"/>
        <color rgb="FFFF0000"/>
        <rFont val="Verdana"/>
        <family val="2"/>
      </rPr>
      <t>*</t>
    </r>
    <r>
      <rPr>
        <sz val="12"/>
        <rFont val="Verdana"/>
        <family val="2"/>
      </rPr>
      <t>On-site Cell</t>
    </r>
  </si>
  <si>
    <t>* Required Field</t>
  </si>
  <si>
    <t>Your card WILL be charged approximately 1-3 days post show start date.</t>
  </si>
  <si>
    <t xml:space="preserve">                PSAV reserves the right to modify this form at any time.           </t>
  </si>
  <si>
    <t>Booth Carpeted:  Yes  No</t>
  </si>
  <si>
    <r>
      <t xml:space="preserve">If PSAV is required to mount a monitor above 5' from the floor, additional labor will be applied.  Call for a quote.  PSAV is </t>
    </r>
    <r>
      <rPr>
        <b/>
        <sz val="12"/>
        <rFont val="Verdana"/>
        <family val="2"/>
      </rPr>
      <t>NOT</t>
    </r>
    <r>
      <rPr>
        <sz val="12"/>
        <rFont val="Verdana"/>
        <family val="2"/>
      </rPr>
      <t xml:space="preserve"> responsible</t>
    </r>
  </si>
  <si>
    <r>
      <rPr>
        <sz val="12"/>
        <color rgb="FFFF0000"/>
        <rFont val="Verdana"/>
        <family val="2"/>
      </rPr>
      <t>*</t>
    </r>
    <r>
      <rPr>
        <sz val="12"/>
        <rFont val="Verdana"/>
        <family val="2"/>
      </rPr>
      <t>Name of Conference</t>
    </r>
  </si>
  <si>
    <t>8am-10am    10am-12noon    12pm-3pm    3pm-5pm</t>
  </si>
  <si>
    <t>Power Strip &amp; Extention Cord</t>
  </si>
  <si>
    <t>Quantity</t>
  </si>
  <si>
    <t>Tax</t>
  </si>
  <si>
    <t>Subtotal</t>
  </si>
  <si>
    <r>
      <t>Time frame</t>
    </r>
    <r>
      <rPr>
        <sz val="12"/>
        <rFont val="Verdana"/>
        <family val="2"/>
      </rPr>
      <t>:</t>
    </r>
  </si>
  <si>
    <t>Exhibitor Order Form</t>
  </si>
  <si>
    <t>Computer ONLY Monitors</t>
  </si>
  <si>
    <t>Call for Details</t>
  </si>
  <si>
    <t>** Wall Mounting**</t>
  </si>
  <si>
    <t>Days</t>
  </si>
  <si>
    <t>Tax1</t>
  </si>
  <si>
    <t>Tax2</t>
  </si>
  <si>
    <t>PSAV will contact you to arrange credit card payments</t>
  </si>
  <si>
    <t>Floor Stand</t>
  </si>
  <si>
    <t>ALL EQUIPMENT PRICING IS PER DAY</t>
  </si>
  <si>
    <r>
      <t>24"</t>
    </r>
    <r>
      <rPr>
        <sz val="12"/>
        <rFont val="Verdana"/>
        <family val="2"/>
      </rPr>
      <t xml:space="preserve"> LCD Flat Panel Computer Monitor (4:3)</t>
    </r>
  </si>
  <si>
    <t>San Diego sales tax is 7.75%. If you are exempt from payment of sales tax, we require an exemption certificate from the state.</t>
  </si>
  <si>
    <t>Event Technology Support (ETS)</t>
  </si>
  <si>
    <r>
      <t xml:space="preserve">                                                             this form, you agree to </t>
    </r>
    <r>
      <rPr>
        <b/>
        <sz val="12"/>
        <rFont val="Verdana"/>
        <family val="2"/>
      </rPr>
      <t>PSAV's Equipment Loss and Damage Acknowledgment</t>
    </r>
    <r>
      <rPr>
        <sz val="12"/>
        <rFont val="Verdana"/>
        <family val="2"/>
      </rPr>
      <t xml:space="preserve">.  </t>
    </r>
  </si>
  <si>
    <t>Labor</t>
  </si>
  <si>
    <t>Please Call</t>
  </si>
  <si>
    <t xml:space="preserve"> 330 W Harbor Drive   San Diego, CA 92101</t>
  </si>
  <si>
    <t>Checks payable to:  Marriott Marquis San Diego Marina    Paying by Check?                               Please allow PSAV to confirm total PRIOR to sending check.</t>
  </si>
  <si>
    <t>Power 1</t>
  </si>
  <si>
    <t>Equipment 1</t>
  </si>
  <si>
    <t>Power 2</t>
  </si>
  <si>
    <t>Equipment 2</t>
  </si>
  <si>
    <t>ETS</t>
  </si>
  <si>
    <t>Loss Damage Waiver</t>
  </si>
  <si>
    <t>LDW 1</t>
  </si>
  <si>
    <t>LDW 2</t>
  </si>
  <si>
    <t>Total 1</t>
  </si>
  <si>
    <t>Total 2</t>
  </si>
  <si>
    <t>T1X Q</t>
  </si>
  <si>
    <t>MarriottMarquisSD@psav.com</t>
  </si>
  <si>
    <t xml:space="preserve">Phone: 619.230.8924                           Fax:619.230.8315       </t>
  </si>
  <si>
    <t>5 Amp Exhibitor Drop 120V (Includes Power Strip)</t>
  </si>
  <si>
    <t>10 Amp Exhibitor Drop 120V (Includes Power Strip)</t>
  </si>
  <si>
    <t>20 Amp Exhibitor Drop 120V (Includes Power Strip)</t>
  </si>
  <si>
    <t>20 Amp Exhibitor Drop 208V</t>
  </si>
  <si>
    <t>30 Amp Exhibitor Drop 208V</t>
  </si>
  <si>
    <t>60 Amp Exhibitor Drop 208V</t>
  </si>
  <si>
    <t>All Total</t>
  </si>
  <si>
    <t>6' Tripod Screen Support Package</t>
  </si>
  <si>
    <t>HP LaserJet B/W Printer M601n</t>
  </si>
  <si>
    <t>HP LaserJet Color Printer M551n</t>
  </si>
  <si>
    <t>Computer Speakers</t>
  </si>
  <si>
    <t>Subtotal 1 x Q</t>
  </si>
  <si>
    <t>ETS x Q</t>
  </si>
  <si>
    <t>LDW x Q</t>
  </si>
  <si>
    <t>Tax x Q</t>
  </si>
  <si>
    <t>Labor x Q</t>
  </si>
  <si>
    <t>SubTotal 2 x Q</t>
  </si>
  <si>
    <t>LDW</t>
  </si>
  <si>
    <t>ETS 2</t>
  </si>
  <si>
    <t>ETS 1</t>
  </si>
  <si>
    <t>Tax2 x Q</t>
  </si>
  <si>
    <t>LDW2 x Q</t>
  </si>
  <si>
    <t>ETS2 x Q</t>
  </si>
  <si>
    <t>Total2 x Q</t>
  </si>
  <si>
    <t>Labor2 x Q</t>
  </si>
  <si>
    <t>Advance and Standard Total</t>
  </si>
  <si>
    <t>Modified 3.01.2017 V1</t>
  </si>
  <si>
    <t>25% Event Technology Support will be added to all equipment rentals.</t>
  </si>
  <si>
    <r>
      <t xml:space="preserve">Onsite Deliver/Setup:    </t>
    </r>
    <r>
      <rPr>
        <b/>
        <sz val="12"/>
        <color indexed="10"/>
        <rFont val="Verdana"/>
        <family val="2"/>
      </rPr>
      <t>(Someone MUST be present for delivery)</t>
    </r>
  </si>
  <si>
    <t>ALL POWER PRICING IS BASED ON SHOW RATES (7 DAY MAXIMUM)</t>
  </si>
  <si>
    <t>Power - 120V</t>
  </si>
  <si>
    <t>Power - 208 V - 3 Phase (Distribution Not Included)</t>
  </si>
  <si>
    <r>
      <t>32"</t>
    </r>
    <r>
      <rPr>
        <sz val="12"/>
        <rFont val="Verdana"/>
        <family val="2"/>
      </rPr>
      <t xml:space="preserve"> Flat Panel LCD Video and Data Monitor with Table Stand (16:9) </t>
    </r>
  </si>
  <si>
    <r>
      <t>55"</t>
    </r>
    <r>
      <rPr>
        <sz val="12"/>
        <rFont val="Verdana"/>
        <family val="2"/>
      </rPr>
      <t xml:space="preserve"> Flat Panel LED Video and Data Monitor on Rolling Stand (16:9) </t>
    </r>
  </si>
  <si>
    <r>
      <t xml:space="preserve">90" </t>
    </r>
    <r>
      <rPr>
        <sz val="12"/>
        <rFont val="Verdana"/>
        <family val="2"/>
      </rPr>
      <t xml:space="preserve">Flat Panel LED Video and Data Monitor (16:9) </t>
    </r>
  </si>
  <si>
    <t>Video Monitors                              *Call for additional sizes*</t>
  </si>
  <si>
    <t>IMPORTANT INFORMATION</t>
  </si>
  <si>
    <t>What source will be used with the monitor(s)? (Please indicate below)</t>
  </si>
  <si>
    <t>Computer ________ ; DVD/VCR or other Video Device________; Multiple________; Other (specify)__________________________</t>
  </si>
  <si>
    <t>PSAV does not supply conversion video adaptor (dongle). Please be sure to bring your own.</t>
  </si>
  <si>
    <t>PC Laptop - Windows 7</t>
  </si>
  <si>
    <t>Cables &amp; Adapters</t>
  </si>
  <si>
    <t>25' HDMI Cable</t>
  </si>
  <si>
    <t>Apple VGA to MiniDisplayPort Adapter</t>
  </si>
  <si>
    <t>CUSTOMER INFORMATION - Please fill out Grey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</si>
</sst>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  <numFmt numFmtId="166" formatCode="m/d/yy;@"/>
    <numFmt numFmtId="167" formatCode="mm/dd/yy;@"/>
    <numFmt numFmtId="168" formatCode="0.000%"/>
  </numFmts>
  <fonts count="10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Verdana"/>
      <family val="2"/>
    </font>
    <font>
      <sz val="11"/>
      <name val="Verdana"/>
      <family val="2"/>
    </font>
    <font>
      <sz val="10"/>
      <name val="Verdana"/>
      <family val="2"/>
    </font>
    <font>
      <sz val="14"/>
      <color indexed="9"/>
      <name val="Verdana"/>
      <family val="2"/>
    </font>
    <font>
      <b/>
      <sz val="10"/>
      <name val="Verdana"/>
      <family val="2"/>
    </font>
    <font>
      <b/>
      <sz val="10"/>
      <color indexed="10"/>
      <name val="Verdana"/>
      <family val="2"/>
    </font>
    <font>
      <b/>
      <sz val="20"/>
      <color indexed="9"/>
      <name val="Verdana"/>
      <family val="2"/>
    </font>
    <font>
      <b/>
      <sz val="12"/>
      <color indexed="10"/>
      <name val="Verdana"/>
      <family val="2"/>
    </font>
    <font>
      <b/>
      <sz val="14"/>
      <color indexed="9"/>
      <name val="Verdana"/>
      <family val="2"/>
    </font>
    <font>
      <sz val="11"/>
      <color indexed="8"/>
      <name val="Verdana"/>
      <family val="2"/>
    </font>
    <font>
      <b/>
      <sz val="12"/>
      <color indexed="9"/>
      <name val="Verdana"/>
      <family val="2"/>
    </font>
    <font>
      <b/>
      <sz val="11"/>
      <name val="Verdana"/>
      <family val="2"/>
    </font>
    <font>
      <sz val="14"/>
      <name val="Verdana"/>
      <family val="2"/>
    </font>
    <font>
      <b/>
      <sz val="12"/>
      <name val="Verdana"/>
      <family val="2"/>
    </font>
    <font>
      <b/>
      <sz val="14"/>
      <name val="Verdana"/>
      <family val="2"/>
    </font>
    <font>
      <b/>
      <i/>
      <sz val="16"/>
      <color indexed="9"/>
      <name val="Verdana"/>
      <family val="2"/>
    </font>
    <font>
      <b/>
      <sz val="10"/>
      <color indexed="9"/>
      <name val="Verdana"/>
      <family val="2"/>
    </font>
    <font>
      <u/>
      <sz val="12"/>
      <color indexed="12"/>
      <name val="Verdana"/>
      <family val="2"/>
    </font>
    <font>
      <sz val="11"/>
      <color indexed="10"/>
      <name val="Verdana"/>
      <family val="2"/>
    </font>
    <font>
      <b/>
      <i/>
      <sz val="14"/>
      <color indexed="9"/>
      <name val="Verdana"/>
      <family val="2"/>
    </font>
    <font>
      <b/>
      <sz val="11"/>
      <color indexed="8"/>
      <name val="Verdana"/>
      <family val="2"/>
    </font>
    <font>
      <sz val="10"/>
      <color indexed="10"/>
      <name val="Verdana"/>
      <family val="2"/>
    </font>
    <font>
      <sz val="16"/>
      <color indexed="9"/>
      <name val="Verdana"/>
      <family val="2"/>
    </font>
    <font>
      <sz val="12"/>
      <color indexed="10"/>
      <name val="Verdana"/>
      <family val="2"/>
    </font>
    <font>
      <sz val="14"/>
      <color indexed="10"/>
      <name val="Verdana"/>
      <family val="2"/>
    </font>
    <font>
      <sz val="10"/>
      <color indexed="9"/>
      <name val="Verdana"/>
      <family val="2"/>
    </font>
    <font>
      <b/>
      <sz val="18"/>
      <name val="Verdana"/>
      <family val="2"/>
    </font>
    <font>
      <b/>
      <sz val="22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Verdana"/>
      <family val="2"/>
    </font>
    <font>
      <sz val="18"/>
      <color indexed="9"/>
      <name val="Verdana"/>
      <family val="2"/>
    </font>
    <font>
      <sz val="13"/>
      <name val="Verdana"/>
      <family val="2"/>
    </font>
    <font>
      <b/>
      <sz val="16"/>
      <color indexed="9"/>
      <name val="Verdana"/>
      <family val="2"/>
    </font>
    <font>
      <sz val="11"/>
      <color indexed="9"/>
      <name val="Verdana"/>
      <family val="2"/>
    </font>
    <font>
      <sz val="12"/>
      <color indexed="9"/>
      <name val="Verdana"/>
      <family val="2"/>
    </font>
    <font>
      <b/>
      <sz val="11"/>
      <color indexed="9"/>
      <name val="Verdana"/>
      <family val="2"/>
    </font>
    <font>
      <b/>
      <i/>
      <u/>
      <sz val="14"/>
      <name val="Verdana"/>
      <family val="2"/>
    </font>
    <font>
      <b/>
      <i/>
      <sz val="14"/>
      <name val="Verdana"/>
      <family val="2"/>
    </font>
    <font>
      <i/>
      <sz val="12"/>
      <name val="Verdana"/>
      <family val="2"/>
    </font>
    <font>
      <i/>
      <sz val="12"/>
      <color indexed="10"/>
      <name val="Verdana"/>
      <family val="2"/>
    </font>
    <font>
      <i/>
      <sz val="10"/>
      <color indexed="10"/>
      <name val="Verdana"/>
      <family val="2"/>
    </font>
    <font>
      <b/>
      <i/>
      <sz val="12"/>
      <color indexed="10"/>
      <name val="Verdana"/>
      <family val="2"/>
    </font>
    <font>
      <b/>
      <i/>
      <sz val="14"/>
      <color indexed="21"/>
      <name val="Verdana"/>
      <family val="2"/>
    </font>
    <font>
      <sz val="12"/>
      <color indexed="21"/>
      <name val="Verdana"/>
      <family val="2"/>
    </font>
    <font>
      <b/>
      <sz val="12"/>
      <color indexed="21"/>
      <name val="Verdana"/>
      <family val="2"/>
    </font>
    <font>
      <b/>
      <i/>
      <sz val="12"/>
      <color indexed="21"/>
      <name val="Verdana"/>
      <family val="2"/>
    </font>
    <font>
      <b/>
      <i/>
      <sz val="11"/>
      <color indexed="21"/>
      <name val="Verdana"/>
      <family val="2"/>
    </font>
    <font>
      <b/>
      <sz val="14"/>
      <color indexed="10"/>
      <name val="Verdana"/>
      <family val="2"/>
    </font>
    <font>
      <sz val="14"/>
      <color indexed="8"/>
      <name val="Verdana"/>
      <family val="2"/>
    </font>
    <font>
      <i/>
      <sz val="22"/>
      <color indexed="10"/>
      <name val="Verdana"/>
      <family val="2"/>
    </font>
    <font>
      <b/>
      <sz val="13.5"/>
      <color indexed="10"/>
      <name val="Verdana"/>
      <family val="2"/>
    </font>
    <font>
      <b/>
      <sz val="14"/>
      <color indexed="8"/>
      <name val="Verdana"/>
      <family val="2"/>
    </font>
    <font>
      <sz val="14"/>
      <name val="Arial"/>
      <family val="2"/>
    </font>
    <font>
      <b/>
      <i/>
      <sz val="14"/>
      <color indexed="10"/>
      <name val="Verdana"/>
      <family val="2"/>
    </font>
    <font>
      <b/>
      <sz val="13"/>
      <name val="Verdana"/>
      <family val="2"/>
    </font>
    <font>
      <i/>
      <sz val="13"/>
      <color indexed="10"/>
      <name val="Verdana"/>
      <family val="2"/>
    </font>
    <font>
      <u/>
      <sz val="14"/>
      <color indexed="12"/>
      <name val="Verdana"/>
      <family val="2"/>
    </font>
    <font>
      <b/>
      <i/>
      <sz val="18"/>
      <color indexed="10"/>
      <name val="Verdana"/>
      <family val="2"/>
    </font>
    <font>
      <sz val="10"/>
      <name val="Arial"/>
      <family val="2"/>
    </font>
    <font>
      <sz val="10"/>
      <color rgb="FFFF0000"/>
      <name val="Verdana"/>
      <family val="2"/>
    </font>
    <font>
      <b/>
      <sz val="15"/>
      <name val="Verdana"/>
      <family val="2"/>
    </font>
    <font>
      <b/>
      <u/>
      <sz val="12"/>
      <name val="Verdana"/>
      <family val="2"/>
    </font>
    <font>
      <sz val="10"/>
      <color rgb="FF00B050"/>
      <name val="Verdana"/>
      <family val="2"/>
    </font>
    <font>
      <b/>
      <u/>
      <sz val="14"/>
      <color rgb="FFFF0000"/>
      <name val="Verdana"/>
      <family val="2"/>
    </font>
    <font>
      <sz val="12"/>
      <color theme="0"/>
      <name val="Verdana"/>
      <family val="2"/>
    </font>
    <font>
      <sz val="11"/>
      <color theme="0"/>
      <name val="Verdana"/>
      <family val="2"/>
    </font>
    <font>
      <sz val="14"/>
      <color theme="0"/>
      <name val="Verdana"/>
      <family val="2"/>
    </font>
    <font>
      <b/>
      <sz val="16"/>
      <color theme="0"/>
      <name val="Verdana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22"/>
      <color indexed="18"/>
      <name val="Times New Roman"/>
      <family val="1"/>
    </font>
    <font>
      <b/>
      <sz val="11"/>
      <name val="Times New Roman"/>
      <family val="1"/>
    </font>
    <font>
      <b/>
      <i/>
      <u/>
      <sz val="11"/>
      <name val="Times New Roman"/>
      <family val="1"/>
    </font>
    <font>
      <b/>
      <i/>
      <sz val="16"/>
      <name val="Verdana"/>
      <family val="2"/>
    </font>
    <font>
      <sz val="12"/>
      <color rgb="FFFF0000"/>
      <name val="Verdana"/>
      <family val="2"/>
    </font>
    <font>
      <b/>
      <sz val="11"/>
      <color theme="0"/>
      <name val="Verdana"/>
      <family val="2"/>
    </font>
    <font>
      <sz val="14"/>
      <color indexed="12"/>
      <name val="Verdana"/>
      <family val="2"/>
    </font>
    <font>
      <sz val="18"/>
      <name val="Verdana"/>
      <family val="2"/>
    </font>
    <font>
      <b/>
      <i/>
      <sz val="12"/>
      <name val="Verdana"/>
      <family val="2"/>
    </font>
    <font>
      <sz val="16"/>
      <name val="Verdana"/>
      <family val="2"/>
    </font>
    <font>
      <u/>
      <sz val="18"/>
      <color theme="0"/>
      <name val="Verdana"/>
      <family val="2"/>
    </font>
    <font>
      <b/>
      <u/>
      <sz val="16"/>
      <name val="Verdana"/>
      <family val="2"/>
    </font>
    <font>
      <b/>
      <sz val="20"/>
      <name val="Verdana"/>
      <family val="2"/>
    </font>
    <font>
      <b/>
      <u/>
      <sz val="18"/>
      <name val="Verdana"/>
      <family val="2"/>
    </font>
    <font>
      <b/>
      <u val="singleAccounting"/>
      <sz val="20"/>
      <name val="Verdana"/>
      <family val="2"/>
    </font>
    <font>
      <b/>
      <sz val="12"/>
      <color rgb="FFFF0000"/>
      <name val="Verdana"/>
      <family val="2"/>
    </font>
    <font>
      <b/>
      <u/>
      <sz val="14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5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3" fillId="3" borderId="0" applyNumberFormat="0" applyBorder="0" applyAlignment="0" applyProtection="0"/>
    <xf numFmtId="0" fontId="34" fillId="20" borderId="1" applyNumberFormat="0" applyAlignment="0" applyProtection="0"/>
    <xf numFmtId="0" fontId="35" fillId="21" borderId="2" applyNumberFormat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1" fillId="7" borderId="1" applyNumberFormat="0" applyAlignment="0" applyProtection="0"/>
    <xf numFmtId="0" fontId="42" fillId="0" borderId="6" applyNumberFormat="0" applyFill="0" applyAlignment="0" applyProtection="0"/>
    <xf numFmtId="0" fontId="43" fillId="22" borderId="0" applyNumberFormat="0" applyBorder="0" applyAlignment="0" applyProtection="0"/>
    <xf numFmtId="0" fontId="31" fillId="23" borderId="7" applyNumberFormat="0" applyFont="0" applyAlignment="0" applyProtection="0"/>
    <xf numFmtId="0" fontId="44" fillId="20" borderId="8" applyNumberFormat="0" applyAlignment="0" applyProtection="0"/>
    <xf numFmtId="0" fontId="45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87" fillId="0" borderId="0"/>
    <xf numFmtId="44" fontId="87" fillId="0" borderId="0" applyFont="0" applyFill="0" applyBorder="0" applyAlignment="0" applyProtection="0"/>
    <xf numFmtId="40" fontId="90" fillId="25" borderId="0">
      <alignment horizontal="right"/>
    </xf>
    <xf numFmtId="0" fontId="91" fillId="27" borderId="0">
      <alignment horizontal="right"/>
    </xf>
    <xf numFmtId="0" fontId="88" fillId="31" borderId="0"/>
    <xf numFmtId="0" fontId="89" fillId="0" borderId="0" applyBorder="0">
      <alignment horizontal="centerContinuous"/>
    </xf>
    <xf numFmtId="0" fontId="92" fillId="0" borderId="0" applyBorder="0">
      <alignment horizontal="centerContinuous"/>
    </xf>
    <xf numFmtId="0" fontId="93" fillId="0" borderId="41">
      <alignment horizontal="left" vertical="top" wrapText="1"/>
    </xf>
    <xf numFmtId="0" fontId="94" fillId="0" borderId="0">
      <alignment horizontal="left" vertical="top" wrapText="1"/>
    </xf>
    <xf numFmtId="44" fontId="1" fillId="0" borderId="0" applyFont="0" applyFill="0" applyBorder="0" applyAlignment="0" applyProtection="0"/>
  </cellStyleXfs>
  <cellXfs count="739">
    <xf numFmtId="0" fontId="0" fillId="0" borderId="0" xfId="0"/>
    <xf numFmtId="0" fontId="11" fillId="24" borderId="1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165" fontId="12" fillId="25" borderId="11" xfId="28" applyNumberFormat="1" applyFont="1" applyFill="1" applyBorder="1" applyAlignment="1">
      <alignment vertical="center"/>
    </xf>
    <xf numFmtId="165" fontId="12" fillId="25" borderId="12" xfId="28" applyNumberFormat="1" applyFont="1" applyFill="1" applyBorder="1" applyAlignment="1">
      <alignment vertical="center"/>
    </xf>
    <xf numFmtId="0" fontId="11" fillId="24" borderId="10" xfId="0" applyFont="1" applyFill="1" applyBorder="1" applyAlignment="1">
      <alignment vertical="center" wrapText="1"/>
    </xf>
    <xf numFmtId="0" fontId="6" fillId="24" borderId="10" xfId="0" applyFont="1" applyFill="1" applyBorder="1" applyAlignment="1">
      <alignment vertical="center"/>
    </xf>
    <xf numFmtId="0" fontId="6" fillId="24" borderId="13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5" fontId="23" fillId="25" borderId="14" xfId="28" applyNumberFormat="1" applyFont="1" applyFill="1" applyBorder="1" applyAlignment="1">
      <alignment horizontal="center" vertical="center"/>
    </xf>
    <xf numFmtId="165" fontId="23" fillId="25" borderId="16" xfId="0" applyNumberFormat="1" applyFont="1" applyFill="1" applyBorder="1" applyAlignment="1">
      <alignment vertical="center"/>
    </xf>
    <xf numFmtId="0" fontId="11" fillId="24" borderId="1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165" fontId="12" fillId="25" borderId="17" xfId="28" applyNumberFormat="1" applyFont="1" applyFill="1" applyBorder="1" applyAlignment="1">
      <alignment vertical="center"/>
    </xf>
    <xf numFmtId="0" fontId="6" fillId="24" borderId="18" xfId="0" applyFont="1" applyFill="1" applyBorder="1" applyAlignment="1">
      <alignment vertical="center"/>
    </xf>
    <xf numFmtId="165" fontId="12" fillId="25" borderId="19" xfId="28" applyNumberFormat="1" applyFont="1" applyFill="1" applyBorder="1" applyAlignment="1">
      <alignment vertical="center"/>
    </xf>
    <xf numFmtId="165" fontId="12" fillId="25" borderId="20" xfId="28" applyNumberFormat="1" applyFont="1" applyFill="1" applyBorder="1" applyAlignment="1">
      <alignment vertical="center"/>
    </xf>
    <xf numFmtId="165" fontId="23" fillId="25" borderId="14" xfId="0" applyNumberFormat="1" applyFont="1" applyFill="1" applyBorder="1" applyAlignment="1">
      <alignment vertical="center"/>
    </xf>
    <xf numFmtId="0" fontId="13" fillId="24" borderId="10" xfId="0" applyFont="1" applyFill="1" applyBorder="1" applyAlignment="1">
      <alignment horizontal="center" vertical="center"/>
    </xf>
    <xf numFmtId="165" fontId="23" fillId="25" borderId="15" xfId="28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24" borderId="10" xfId="0" applyFont="1" applyFill="1" applyBorder="1" applyAlignment="1">
      <alignment vertical="center"/>
    </xf>
    <xf numFmtId="0" fontId="4" fillId="24" borderId="18" xfId="0" applyFont="1" applyFill="1" applyBorder="1" applyAlignment="1">
      <alignment vertical="center"/>
    </xf>
    <xf numFmtId="0" fontId="4" fillId="24" borderId="13" xfId="0" applyFont="1" applyFill="1" applyBorder="1" applyAlignment="1">
      <alignment vertical="center"/>
    </xf>
    <xf numFmtId="0" fontId="3" fillId="24" borderId="10" xfId="0" applyFont="1" applyFill="1" applyBorder="1" applyAlignment="1">
      <alignment vertical="center"/>
    </xf>
    <xf numFmtId="0" fontId="3" fillId="24" borderId="18" xfId="0" applyFont="1" applyFill="1" applyBorder="1" applyAlignment="1">
      <alignment vertical="center"/>
    </xf>
    <xf numFmtId="165" fontId="4" fillId="24" borderId="22" xfId="0" applyNumberFormat="1" applyFont="1" applyFill="1" applyBorder="1" applyAlignment="1">
      <alignment vertical="center"/>
    </xf>
    <xf numFmtId="0" fontId="51" fillId="24" borderId="23" xfId="0" applyFont="1" applyFill="1" applyBorder="1" applyAlignment="1">
      <alignment vertical="center"/>
    </xf>
    <xf numFmtId="165" fontId="11" fillId="24" borderId="10" xfId="28" applyNumberFormat="1" applyFont="1" applyFill="1" applyBorder="1" applyAlignment="1">
      <alignment horizontal="right" vertical="center"/>
    </xf>
    <xf numFmtId="0" fontId="11" fillId="24" borderId="11" xfId="0" applyFont="1" applyFill="1" applyBorder="1" applyAlignment="1">
      <alignment vertical="center"/>
    </xf>
    <xf numFmtId="0" fontId="11" fillId="24" borderId="11" xfId="0" applyFont="1" applyFill="1" applyBorder="1" applyAlignment="1">
      <alignment vertical="center" wrapText="1"/>
    </xf>
    <xf numFmtId="0" fontId="11" fillId="24" borderId="11" xfId="0" applyFont="1" applyFill="1" applyBorder="1" applyAlignment="1">
      <alignment horizontal="center" vertical="center"/>
    </xf>
    <xf numFmtId="0" fontId="6" fillId="24" borderId="11" xfId="0" applyFont="1" applyFill="1" applyBorder="1" applyAlignment="1">
      <alignment vertical="center"/>
    </xf>
    <xf numFmtId="0" fontId="6" fillId="24" borderId="20" xfId="0" applyFont="1" applyFill="1" applyBorder="1" applyAlignment="1">
      <alignment vertical="center"/>
    </xf>
    <xf numFmtId="0" fontId="6" fillId="24" borderId="26" xfId="0" applyFont="1" applyFill="1" applyBorder="1" applyAlignment="1">
      <alignment vertical="center"/>
    </xf>
    <xf numFmtId="0" fontId="51" fillId="24" borderId="25" xfId="0" applyFont="1" applyFill="1" applyBorder="1" applyAlignment="1">
      <alignment horizontal="left" vertical="center"/>
    </xf>
    <xf numFmtId="165" fontId="12" fillId="25" borderId="27" xfId="28" applyNumberFormat="1" applyFont="1" applyFill="1" applyBorder="1" applyAlignment="1">
      <alignment vertical="center"/>
    </xf>
    <xf numFmtId="165" fontId="12" fillId="25" borderId="28" xfId="28" applyNumberFormat="1" applyFont="1" applyFill="1" applyBorder="1" applyAlignment="1">
      <alignment vertical="center"/>
    </xf>
    <xf numFmtId="0" fontId="5" fillId="24" borderId="0" xfId="0" applyFont="1" applyFill="1" applyAlignment="1">
      <alignment vertical="center"/>
    </xf>
    <xf numFmtId="0" fontId="51" fillId="24" borderId="23" xfId="0" applyFont="1" applyFill="1" applyBorder="1" applyAlignment="1">
      <alignment horizontal="left" vertical="center"/>
    </xf>
    <xf numFmtId="165" fontId="23" fillId="25" borderId="12" xfId="28" applyNumberFormat="1" applyFont="1" applyFill="1" applyBorder="1" applyAlignment="1">
      <alignment vertical="center"/>
    </xf>
    <xf numFmtId="165" fontId="23" fillId="25" borderId="0" xfId="28" applyNumberFormat="1" applyFont="1" applyFill="1" applyBorder="1" applyAlignment="1">
      <alignment vertical="center"/>
    </xf>
    <xf numFmtId="165" fontId="23" fillId="25" borderId="29" xfId="28" applyNumberFormat="1" applyFont="1" applyFill="1" applyBorder="1" applyAlignment="1">
      <alignment vertical="center"/>
    </xf>
    <xf numFmtId="0" fontId="5" fillId="25" borderId="0" xfId="0" applyFont="1" applyFill="1" applyAlignment="1">
      <alignment vertical="center"/>
    </xf>
    <xf numFmtId="0" fontId="15" fillId="25" borderId="0" xfId="0" applyFont="1" applyFill="1" applyBorder="1" applyAlignment="1">
      <alignment vertical="center"/>
    </xf>
    <xf numFmtId="0" fontId="20" fillId="25" borderId="0" xfId="36" applyFont="1" applyFill="1" applyBorder="1" applyAlignment="1" applyProtection="1">
      <alignment vertical="center"/>
    </xf>
    <xf numFmtId="0" fontId="5" fillId="25" borderId="0" xfId="0" applyFont="1" applyFill="1" applyBorder="1" applyAlignment="1">
      <alignment vertical="center"/>
    </xf>
    <xf numFmtId="0" fontId="3" fillId="25" borderId="0" xfId="0" applyFont="1" applyFill="1" applyBorder="1" applyAlignment="1">
      <alignment vertical="center"/>
    </xf>
    <xf numFmtId="0" fontId="3" fillId="25" borderId="30" xfId="0" applyFont="1" applyFill="1" applyBorder="1" applyAlignment="1">
      <alignment vertical="center"/>
    </xf>
    <xf numFmtId="0" fontId="10" fillId="25" borderId="0" xfId="0" applyFont="1" applyFill="1" applyBorder="1" applyAlignment="1">
      <alignment vertical="center"/>
    </xf>
    <xf numFmtId="0" fontId="10" fillId="25" borderId="31" xfId="0" applyFont="1" applyFill="1" applyBorder="1" applyAlignment="1">
      <alignment vertical="center"/>
    </xf>
    <xf numFmtId="0" fontId="5" fillId="25" borderId="30" xfId="0" applyFont="1" applyFill="1" applyBorder="1" applyAlignment="1">
      <alignment vertical="center"/>
    </xf>
    <xf numFmtId="167" fontId="27" fillId="25" borderId="0" xfId="0" applyNumberFormat="1" applyFont="1" applyFill="1" applyBorder="1" applyAlignment="1">
      <alignment vertical="center"/>
    </xf>
    <xf numFmtId="167" fontId="27" fillId="25" borderId="0" xfId="0" applyNumberFormat="1" applyFont="1" applyFill="1" applyBorder="1" applyAlignment="1">
      <alignment horizontal="left" vertical="center"/>
    </xf>
    <xf numFmtId="0" fontId="27" fillId="25" borderId="0" xfId="0" applyFont="1" applyFill="1" applyBorder="1" applyAlignment="1">
      <alignment vertical="center"/>
    </xf>
    <xf numFmtId="0" fontId="3" fillId="25" borderId="12" xfId="0" applyFont="1" applyFill="1" applyBorder="1" applyAlignment="1">
      <alignment vertical="center"/>
    </xf>
    <xf numFmtId="0" fontId="48" fillId="25" borderId="0" xfId="0" applyFont="1" applyFill="1" applyBorder="1" applyAlignment="1">
      <alignment horizontal="left" vertical="center"/>
    </xf>
    <xf numFmtId="0" fontId="3" fillId="25" borderId="0" xfId="0" applyFont="1" applyFill="1" applyBorder="1" applyAlignment="1">
      <alignment vertical="center" wrapText="1"/>
    </xf>
    <xf numFmtId="0" fontId="3" fillId="25" borderId="0" xfId="0" applyFont="1" applyFill="1" applyBorder="1" applyAlignment="1">
      <alignment horizontal="right" vertical="center"/>
    </xf>
    <xf numFmtId="0" fontId="3" fillId="25" borderId="0" xfId="0" applyFont="1" applyFill="1" applyBorder="1" applyAlignment="1">
      <alignment horizontal="center" vertical="center"/>
    </xf>
    <xf numFmtId="0" fontId="3" fillId="25" borderId="12" xfId="0" applyFont="1" applyFill="1" applyBorder="1" applyAlignment="1">
      <alignment horizontal="right" vertical="center"/>
    </xf>
    <xf numFmtId="0" fontId="26" fillId="25" borderId="12" xfId="0" applyFont="1" applyFill="1" applyBorder="1" applyAlignment="1">
      <alignment vertical="center"/>
    </xf>
    <xf numFmtId="0" fontId="5" fillId="25" borderId="12" xfId="0" applyFont="1" applyFill="1" applyBorder="1" applyAlignment="1">
      <alignment vertical="center"/>
    </xf>
    <xf numFmtId="0" fontId="21" fillId="25" borderId="0" xfId="0" applyFont="1" applyFill="1" applyBorder="1" applyAlignment="1">
      <alignment horizontal="center" vertical="center"/>
    </xf>
    <xf numFmtId="0" fontId="20" fillId="25" borderId="0" xfId="36" applyFont="1" applyFill="1" applyBorder="1" applyAlignment="1" applyProtection="1">
      <alignment horizontal="center" vertical="center"/>
    </xf>
    <xf numFmtId="0" fontId="3" fillId="25" borderId="12" xfId="0" applyFont="1" applyFill="1" applyBorder="1" applyAlignment="1">
      <alignment horizontal="center" vertical="center"/>
    </xf>
    <xf numFmtId="0" fontId="25" fillId="24" borderId="32" xfId="0" applyFont="1" applyFill="1" applyBorder="1" applyAlignment="1">
      <alignment vertical="center"/>
    </xf>
    <xf numFmtId="0" fontId="9" fillId="24" borderId="12" xfId="0" applyFont="1" applyFill="1" applyBorder="1" applyAlignment="1">
      <alignment vertical="center"/>
    </xf>
    <xf numFmtId="0" fontId="5" fillId="24" borderId="12" xfId="0" applyFont="1" applyFill="1" applyBorder="1" applyAlignment="1">
      <alignment vertical="center"/>
    </xf>
    <xf numFmtId="0" fontId="25" fillId="24" borderId="12" xfId="0" applyFont="1" applyFill="1" applyBorder="1" applyAlignment="1">
      <alignment vertical="center"/>
    </xf>
    <xf numFmtId="0" fontId="17" fillId="25" borderId="0" xfId="0" applyFont="1" applyFill="1" applyBorder="1" applyAlignment="1">
      <alignment vertical="center"/>
    </xf>
    <xf numFmtId="0" fontId="4" fillId="25" borderId="12" xfId="0" applyFont="1" applyFill="1" applyBorder="1" applyAlignment="1">
      <alignment vertical="center"/>
    </xf>
    <xf numFmtId="0" fontId="4" fillId="25" borderId="0" xfId="0" applyFont="1" applyFill="1" applyBorder="1" applyAlignment="1">
      <alignment vertical="center"/>
    </xf>
    <xf numFmtId="0" fontId="4" fillId="25" borderId="11" xfId="0" applyFont="1" applyFill="1" applyBorder="1" applyAlignment="1">
      <alignment vertical="center"/>
    </xf>
    <xf numFmtId="165" fontId="14" fillId="25" borderId="14" xfId="0" applyNumberFormat="1" applyFont="1" applyFill="1" applyBorder="1" applyAlignment="1">
      <alignment vertical="center"/>
    </xf>
    <xf numFmtId="0" fontId="4" fillId="25" borderId="11" xfId="0" applyFont="1" applyFill="1" applyBorder="1" applyAlignment="1">
      <alignment horizontal="left" vertical="center"/>
    </xf>
    <xf numFmtId="0" fontId="3" fillId="25" borderId="25" xfId="0" applyFont="1" applyFill="1" applyBorder="1" applyAlignment="1">
      <alignment vertical="center"/>
    </xf>
    <xf numFmtId="0" fontId="4" fillId="25" borderId="12" xfId="0" applyFont="1" applyFill="1" applyBorder="1" applyAlignment="1">
      <alignment horizontal="left" vertical="center"/>
    </xf>
    <xf numFmtId="165" fontId="14" fillId="25" borderId="37" xfId="0" applyNumberFormat="1" applyFont="1" applyFill="1" applyBorder="1" applyAlignment="1">
      <alignment vertical="center"/>
    </xf>
    <xf numFmtId="0" fontId="4" fillId="25" borderId="27" xfId="0" applyFont="1" applyFill="1" applyBorder="1" applyAlignment="1">
      <alignment horizontal="left" vertical="center"/>
    </xf>
    <xf numFmtId="0" fontId="4" fillId="25" borderId="27" xfId="0" applyFont="1" applyFill="1" applyBorder="1" applyAlignment="1">
      <alignment vertical="center"/>
    </xf>
    <xf numFmtId="165" fontId="14" fillId="25" borderId="16" xfId="0" applyNumberFormat="1" applyFont="1" applyFill="1" applyBorder="1" applyAlignment="1">
      <alignment vertical="center"/>
    </xf>
    <xf numFmtId="0" fontId="14" fillId="25" borderId="12" xfId="0" applyFont="1" applyFill="1" applyBorder="1" applyAlignment="1">
      <alignment horizontal="left" vertical="center"/>
    </xf>
    <xf numFmtId="165" fontId="52" fillId="25" borderId="31" xfId="28" applyNumberFormat="1" applyFont="1" applyFill="1" applyBorder="1" applyAlignment="1">
      <alignment horizontal="right" vertical="center"/>
    </xf>
    <xf numFmtId="0" fontId="3" fillId="25" borderId="32" xfId="0" applyFont="1" applyFill="1" applyBorder="1" applyAlignment="1">
      <alignment vertical="center"/>
    </xf>
    <xf numFmtId="0" fontId="4" fillId="25" borderId="0" xfId="0" applyFont="1" applyFill="1" applyBorder="1" applyAlignment="1">
      <alignment horizontal="left" vertical="center"/>
    </xf>
    <xf numFmtId="165" fontId="14" fillId="25" borderId="15" xfId="0" applyNumberFormat="1" applyFont="1" applyFill="1" applyBorder="1" applyAlignment="1">
      <alignment vertical="center"/>
    </xf>
    <xf numFmtId="0" fontId="3" fillId="25" borderId="38" xfId="0" applyFont="1" applyFill="1" applyBorder="1" applyAlignment="1">
      <alignment vertical="center"/>
    </xf>
    <xf numFmtId="0" fontId="3" fillId="25" borderId="17" xfId="0" applyFont="1" applyFill="1" applyBorder="1" applyAlignment="1">
      <alignment vertical="center"/>
    </xf>
    <xf numFmtId="0" fontId="15" fillId="25" borderId="15" xfId="0" applyFont="1" applyFill="1" applyBorder="1" applyAlignment="1">
      <alignment horizontal="center" vertical="center"/>
    </xf>
    <xf numFmtId="0" fontId="3" fillId="25" borderId="11" xfId="0" applyFont="1" applyFill="1" applyBorder="1" applyAlignment="1">
      <alignment vertical="center"/>
    </xf>
    <xf numFmtId="0" fontId="3" fillId="25" borderId="39" xfId="0" applyFont="1" applyFill="1" applyBorder="1" applyAlignment="1">
      <alignment vertical="center"/>
    </xf>
    <xf numFmtId="0" fontId="15" fillId="25" borderId="40" xfId="0" applyFont="1" applyFill="1" applyBorder="1" applyAlignment="1">
      <alignment horizontal="center" vertical="center"/>
    </xf>
    <xf numFmtId="0" fontId="3" fillId="25" borderId="41" xfId="0" applyFont="1" applyFill="1" applyBorder="1" applyAlignment="1">
      <alignment vertical="center"/>
    </xf>
    <xf numFmtId="165" fontId="4" fillId="25" borderId="42" xfId="28" applyNumberFormat="1" applyFont="1" applyFill="1" applyBorder="1" applyAlignment="1">
      <alignment vertical="center"/>
    </xf>
    <xf numFmtId="0" fontId="14" fillId="25" borderId="0" xfId="0" applyFont="1" applyFill="1" applyBorder="1" applyAlignment="1">
      <alignment horizontal="left" vertical="center"/>
    </xf>
    <xf numFmtId="0" fontId="14" fillId="25" borderId="11" xfId="0" applyFont="1" applyFill="1" applyBorder="1" applyAlignment="1">
      <alignment horizontal="left" vertical="center"/>
    </xf>
    <xf numFmtId="0" fontId="14" fillId="25" borderId="12" xfId="0" applyFont="1" applyFill="1" applyBorder="1" applyAlignment="1">
      <alignment horizontal="center" vertical="center"/>
    </xf>
    <xf numFmtId="0" fontId="5" fillId="25" borderId="11" xfId="0" applyFont="1" applyFill="1" applyBorder="1" applyAlignment="1">
      <alignment vertical="center"/>
    </xf>
    <xf numFmtId="0" fontId="4" fillId="25" borderId="20" xfId="0" applyFont="1" applyFill="1" applyBorder="1" applyAlignment="1">
      <alignment horizontal="left" vertical="center"/>
    </xf>
    <xf numFmtId="0" fontId="3" fillId="25" borderId="35" xfId="0" applyFont="1" applyFill="1" applyBorder="1" applyAlignment="1" applyProtection="1">
      <alignment vertical="center"/>
    </xf>
    <xf numFmtId="0" fontId="3" fillId="25" borderId="38" xfId="0" applyFont="1" applyFill="1" applyBorder="1" applyAlignment="1" applyProtection="1">
      <alignment vertical="center"/>
    </xf>
    <xf numFmtId="0" fontId="15" fillId="25" borderId="37" xfId="0" applyFont="1" applyFill="1" applyBorder="1" applyAlignment="1">
      <alignment horizontal="center" vertical="center"/>
    </xf>
    <xf numFmtId="0" fontId="3" fillId="25" borderId="29" xfId="0" applyFont="1" applyFill="1" applyBorder="1" applyAlignment="1">
      <alignment vertical="center"/>
    </xf>
    <xf numFmtId="0" fontId="17" fillId="25" borderId="12" xfId="0" applyFont="1" applyFill="1" applyBorder="1" applyAlignment="1">
      <alignment vertical="center"/>
    </xf>
    <xf numFmtId="0" fontId="17" fillId="25" borderId="12" xfId="0" applyFont="1" applyFill="1" applyBorder="1" applyAlignment="1">
      <alignment horizontal="right" vertical="center"/>
    </xf>
    <xf numFmtId="0" fontId="7" fillId="25" borderId="12" xfId="0" applyFont="1" applyFill="1" applyBorder="1" applyAlignment="1">
      <alignment vertical="center"/>
    </xf>
    <xf numFmtId="0" fontId="8" fillId="25" borderId="12" xfId="0" applyFont="1" applyFill="1" applyBorder="1" applyAlignment="1">
      <alignment vertical="center"/>
    </xf>
    <xf numFmtId="0" fontId="7" fillId="25" borderId="12" xfId="0" applyFont="1" applyFill="1" applyBorder="1" applyAlignment="1">
      <alignment horizontal="right" vertical="center"/>
    </xf>
    <xf numFmtId="0" fontId="4" fillId="25" borderId="30" xfId="0" applyFont="1" applyFill="1" applyBorder="1" applyAlignment="1">
      <alignment horizontal="left" vertical="center"/>
    </xf>
    <xf numFmtId="0" fontId="4" fillId="25" borderId="12" xfId="0" applyFont="1" applyFill="1" applyBorder="1" applyAlignment="1">
      <alignment horizontal="right" vertical="center"/>
    </xf>
    <xf numFmtId="0" fontId="4" fillId="25" borderId="30" xfId="0" applyFont="1" applyFill="1" applyBorder="1" applyAlignment="1">
      <alignment vertical="center"/>
    </xf>
    <xf numFmtId="0" fontId="4" fillId="25" borderId="43" xfId="0" applyFont="1" applyFill="1" applyBorder="1" applyAlignment="1">
      <alignment vertical="center"/>
    </xf>
    <xf numFmtId="0" fontId="55" fillId="25" borderId="0" xfId="0" applyFont="1" applyFill="1" applyBorder="1" applyAlignment="1">
      <alignment vertical="center"/>
    </xf>
    <xf numFmtId="0" fontId="56" fillId="25" borderId="0" xfId="0" applyFont="1" applyFill="1" applyBorder="1" applyAlignment="1">
      <alignment vertical="center"/>
    </xf>
    <xf numFmtId="0" fontId="4" fillId="25" borderId="0" xfId="0" applyNumberFormat="1" applyFont="1" applyFill="1" applyBorder="1" applyAlignment="1">
      <alignment horizontal="left" vertical="top" wrapText="1"/>
    </xf>
    <xf numFmtId="0" fontId="4" fillId="25" borderId="0" xfId="0" applyFont="1" applyFill="1" applyBorder="1" applyAlignment="1">
      <alignment vertical="top" wrapText="1"/>
    </xf>
    <xf numFmtId="0" fontId="4" fillId="25" borderId="12" xfId="0" applyFont="1" applyFill="1" applyBorder="1" applyAlignment="1">
      <alignment vertical="center" wrapText="1"/>
    </xf>
    <xf numFmtId="0" fontId="17" fillId="25" borderId="44" xfId="0" applyFont="1" applyFill="1" applyBorder="1" applyAlignment="1">
      <alignment vertical="center"/>
    </xf>
    <xf numFmtId="0" fontId="3" fillId="25" borderId="45" xfId="0" applyFont="1" applyFill="1" applyBorder="1" applyAlignment="1">
      <alignment vertical="center"/>
    </xf>
    <xf numFmtId="0" fontId="4" fillId="25" borderId="0" xfId="0" applyNumberFormat="1" applyFont="1" applyFill="1" applyBorder="1" applyAlignment="1">
      <alignment vertical="top" wrapText="1"/>
    </xf>
    <xf numFmtId="0" fontId="4" fillId="25" borderId="43" xfId="0" applyNumberFormat="1" applyFont="1" applyFill="1" applyBorder="1" applyAlignment="1">
      <alignment vertical="top" wrapText="1"/>
    </xf>
    <xf numFmtId="0" fontId="3" fillId="25" borderId="46" xfId="0" applyFont="1" applyFill="1" applyBorder="1" applyAlignment="1">
      <alignment vertical="center"/>
    </xf>
    <xf numFmtId="0" fontId="3" fillId="25" borderId="43" xfId="0" applyFont="1" applyFill="1" applyBorder="1" applyAlignment="1">
      <alignment vertical="center"/>
    </xf>
    <xf numFmtId="0" fontId="3" fillId="25" borderId="0" xfId="0" applyNumberFormat="1" applyFont="1" applyFill="1" applyBorder="1" applyAlignment="1">
      <alignment vertical="center"/>
    </xf>
    <xf numFmtId="0" fontId="57" fillId="25" borderId="0" xfId="0" applyFont="1" applyFill="1" applyBorder="1" applyAlignment="1"/>
    <xf numFmtId="0" fontId="3" fillId="25" borderId="0" xfId="0" applyNumberFormat="1" applyFont="1" applyFill="1" applyBorder="1" applyAlignment="1">
      <alignment horizontal="right" vertical="center"/>
    </xf>
    <xf numFmtId="164" fontId="3" fillId="25" borderId="0" xfId="0" applyNumberFormat="1" applyFont="1" applyFill="1" applyBorder="1" applyAlignment="1">
      <alignment horizontal="left" vertical="center"/>
    </xf>
    <xf numFmtId="164" fontId="3" fillId="25" borderId="0" xfId="0" applyNumberFormat="1" applyFont="1" applyFill="1" applyBorder="1" applyAlignment="1">
      <alignment horizontal="center" vertical="center"/>
    </xf>
    <xf numFmtId="0" fontId="3" fillId="25" borderId="47" xfId="0" applyFont="1" applyFill="1" applyBorder="1" applyAlignment="1">
      <alignment horizontal="left" indent="1"/>
    </xf>
    <xf numFmtId="0" fontId="3" fillId="25" borderId="30" xfId="0" applyFont="1" applyFill="1" applyBorder="1" applyAlignment="1">
      <alignment horizontal="left" indent="1"/>
    </xf>
    <xf numFmtId="0" fontId="3" fillId="25" borderId="24" xfId="0" applyFont="1" applyFill="1" applyBorder="1" applyAlignment="1">
      <alignment horizontal="center" vertical="center" wrapText="1"/>
    </xf>
    <xf numFmtId="0" fontId="3" fillId="25" borderId="48" xfId="0" applyFont="1" applyFill="1" applyBorder="1" applyAlignment="1">
      <alignment horizontal="center" vertical="center" wrapText="1"/>
    </xf>
    <xf numFmtId="0" fontId="25" fillId="24" borderId="12" xfId="36" applyFont="1" applyFill="1" applyBorder="1" applyAlignment="1" applyProtection="1">
      <alignment horizontal="center" vertical="center"/>
    </xf>
    <xf numFmtId="0" fontId="25" fillId="24" borderId="12" xfId="0" applyFont="1" applyFill="1" applyBorder="1" applyAlignment="1">
      <alignment horizontal="right" vertical="center"/>
    </xf>
    <xf numFmtId="0" fontId="3" fillId="25" borderId="12" xfId="0" applyFont="1" applyFill="1" applyBorder="1" applyAlignment="1">
      <alignment horizontal="left" vertical="center"/>
    </xf>
    <xf numFmtId="0" fontId="30" fillId="25" borderId="12" xfId="0" applyFont="1" applyFill="1" applyBorder="1" applyAlignment="1">
      <alignment vertical="center"/>
    </xf>
    <xf numFmtId="0" fontId="27" fillId="25" borderId="45" xfId="0" applyFont="1" applyFill="1" applyBorder="1" applyAlignment="1">
      <alignment vertical="center"/>
    </xf>
    <xf numFmtId="0" fontId="3" fillId="25" borderId="12" xfId="0" applyFont="1" applyFill="1" applyBorder="1" applyAlignment="1">
      <alignment horizontal="right" vertical="center" indent="2"/>
    </xf>
    <xf numFmtId="0" fontId="3" fillId="25" borderId="27" xfId="0" applyFont="1" applyFill="1" applyBorder="1" applyAlignment="1">
      <alignment vertical="center"/>
    </xf>
    <xf numFmtId="0" fontId="3" fillId="25" borderId="0" xfId="0" applyFont="1" applyFill="1" applyBorder="1" applyAlignment="1">
      <alignment horizontal="right" vertical="center" indent="2"/>
    </xf>
    <xf numFmtId="0" fontId="3" fillId="25" borderId="0" xfId="0" applyFont="1" applyFill="1" applyBorder="1" applyAlignment="1">
      <alignment horizontal="left" vertical="center" indent="1"/>
    </xf>
    <xf numFmtId="0" fontId="3" fillId="25" borderId="0" xfId="0" applyFont="1" applyFill="1" applyBorder="1" applyAlignment="1">
      <alignment horizontal="right" vertical="center" indent="4"/>
    </xf>
    <xf numFmtId="0" fontId="3" fillId="25" borderId="0" xfId="0" applyFont="1" applyFill="1" applyBorder="1" applyAlignment="1">
      <alignment horizontal="left" vertical="center" indent="2"/>
    </xf>
    <xf numFmtId="0" fontId="3" fillId="25" borderId="0" xfId="0" applyFont="1" applyFill="1" applyBorder="1" applyAlignment="1">
      <alignment horizontal="left" vertical="center" indent="3"/>
    </xf>
    <xf numFmtId="0" fontId="3" fillId="25" borderId="41" xfId="0" applyFont="1" applyFill="1" applyBorder="1" applyAlignment="1">
      <alignment horizontal="right" vertical="center"/>
    </xf>
    <xf numFmtId="0" fontId="59" fillId="25" borderId="41" xfId="0" applyFont="1" applyFill="1" applyBorder="1" applyAlignment="1">
      <alignment horizontal="center" vertical="center"/>
    </xf>
    <xf numFmtId="0" fontId="26" fillId="25" borderId="41" xfId="0" applyFont="1" applyFill="1" applyBorder="1" applyAlignment="1">
      <alignment vertical="center"/>
    </xf>
    <xf numFmtId="0" fontId="18" fillId="25" borderId="41" xfId="0" applyFont="1" applyFill="1" applyBorder="1" applyAlignment="1">
      <alignment horizontal="left" vertical="center"/>
    </xf>
    <xf numFmtId="0" fontId="4" fillId="25" borderId="41" xfId="0" applyFont="1" applyFill="1" applyBorder="1" applyAlignment="1">
      <alignment vertical="center" wrapText="1"/>
    </xf>
    <xf numFmtId="0" fontId="6" fillId="24" borderId="51" xfId="0" applyFont="1" applyFill="1" applyBorder="1" applyAlignment="1">
      <alignment vertical="center"/>
    </xf>
    <xf numFmtId="0" fontId="28" fillId="25" borderId="42" xfId="0" applyFont="1" applyFill="1" applyBorder="1" applyAlignment="1">
      <alignment horizontal="right" vertical="center"/>
    </xf>
    <xf numFmtId="0" fontId="15" fillId="25" borderId="12" xfId="0" applyFont="1" applyFill="1" applyBorder="1" applyAlignment="1">
      <alignment vertical="center"/>
    </xf>
    <xf numFmtId="0" fontId="15" fillId="25" borderId="12" xfId="0" applyFont="1" applyFill="1" applyBorder="1" applyAlignment="1">
      <alignment horizontal="right" vertical="center"/>
    </xf>
    <xf numFmtId="0" fontId="3" fillId="25" borderId="32" xfId="0" applyFont="1" applyFill="1" applyBorder="1" applyAlignment="1" applyProtection="1">
      <alignment vertical="center"/>
    </xf>
    <xf numFmtId="0" fontId="61" fillId="25" borderId="0" xfId="0" applyFont="1" applyFill="1" applyBorder="1" applyAlignment="1"/>
    <xf numFmtId="0" fontId="4" fillId="25" borderId="0" xfId="0" applyFont="1" applyFill="1" applyBorder="1" applyAlignment="1">
      <alignment wrapText="1"/>
    </xf>
    <xf numFmtId="0" fontId="3" fillId="25" borderId="0" xfId="0" applyFont="1" applyFill="1" applyBorder="1" applyAlignment="1"/>
    <xf numFmtId="0" fontId="4" fillId="25" borderId="0" xfId="0" applyNumberFormat="1" applyFont="1" applyFill="1" applyBorder="1" applyAlignment="1">
      <alignment wrapText="1"/>
    </xf>
    <xf numFmtId="0" fontId="3" fillId="25" borderId="0" xfId="0" applyFont="1" applyFill="1" applyBorder="1" applyAlignment="1">
      <alignment vertical="top"/>
    </xf>
    <xf numFmtId="0" fontId="57" fillId="25" borderId="0" xfId="0" applyFont="1" applyFill="1" applyBorder="1" applyAlignment="1">
      <alignment vertical="top"/>
    </xf>
    <xf numFmtId="0" fontId="4" fillId="25" borderId="0" xfId="0" applyNumberFormat="1" applyFont="1" applyFill="1" applyBorder="1" applyAlignment="1">
      <alignment horizontal="left" wrapText="1"/>
    </xf>
    <xf numFmtId="0" fontId="3" fillId="25" borderId="0" xfId="0" applyNumberFormat="1" applyFont="1" applyFill="1" applyBorder="1" applyAlignment="1"/>
    <xf numFmtId="0" fontId="4" fillId="25" borderId="43" xfId="0" applyNumberFormat="1" applyFont="1" applyFill="1" applyBorder="1" applyAlignment="1">
      <alignment wrapText="1"/>
    </xf>
    <xf numFmtId="0" fontId="3" fillId="25" borderId="0" xfId="0" applyNumberFormat="1" applyFont="1" applyFill="1" applyBorder="1" applyAlignment="1">
      <alignment vertical="top"/>
    </xf>
    <xf numFmtId="0" fontId="62" fillId="25" borderId="0" xfId="0" applyFont="1" applyFill="1" applyBorder="1" applyAlignment="1">
      <alignment vertical="center"/>
    </xf>
    <xf numFmtId="164" fontId="62" fillId="25" borderId="0" xfId="0" applyNumberFormat="1" applyFont="1" applyFill="1" applyBorder="1" applyAlignment="1">
      <alignment horizontal="left" vertical="center"/>
    </xf>
    <xf numFmtId="0" fontId="3" fillId="25" borderId="52" xfId="0" applyFont="1" applyFill="1" applyBorder="1" applyAlignment="1">
      <alignment horizontal="center" vertical="top" wrapText="1"/>
    </xf>
    <xf numFmtId="9" fontId="63" fillId="25" borderId="24" xfId="0" applyNumberFormat="1" applyFont="1" applyFill="1" applyBorder="1" applyAlignment="1">
      <alignment horizontal="center" wrapText="1"/>
    </xf>
    <xf numFmtId="0" fontId="16" fillId="25" borderId="52" xfId="0" applyFont="1" applyFill="1" applyBorder="1" applyAlignment="1">
      <alignment horizontal="center" vertical="center" wrapText="1"/>
    </xf>
    <xf numFmtId="164" fontId="63" fillId="25" borderId="48" xfId="0" applyNumberFormat="1" applyFont="1" applyFill="1" applyBorder="1" applyAlignment="1">
      <alignment horizontal="center" vertical="center" wrapText="1"/>
    </xf>
    <xf numFmtId="0" fontId="65" fillId="25" borderId="41" xfId="0" applyFont="1" applyFill="1" applyBorder="1" applyAlignment="1">
      <alignment horizontal="right" vertical="center" wrapText="1"/>
    </xf>
    <xf numFmtId="0" fontId="5" fillId="25" borderId="16" xfId="0" applyFont="1" applyFill="1" applyBorder="1" applyAlignment="1">
      <alignment vertical="center" wrapText="1"/>
    </xf>
    <xf numFmtId="0" fontId="5" fillId="25" borderId="37" xfId="0" applyFont="1" applyFill="1" applyBorder="1" applyAlignment="1">
      <alignment vertical="center" wrapText="1"/>
    </xf>
    <xf numFmtId="0" fontId="5" fillId="25" borderId="15" xfId="0" applyFont="1" applyFill="1" applyBorder="1" applyAlignment="1">
      <alignment vertical="center" wrapText="1"/>
    </xf>
    <xf numFmtId="0" fontId="11" fillId="26" borderId="10" xfId="0" applyFont="1" applyFill="1" applyBorder="1" applyAlignment="1">
      <alignment vertical="center"/>
    </xf>
    <xf numFmtId="0" fontId="11" fillId="26" borderId="11" xfId="0" applyFont="1" applyFill="1" applyBorder="1" applyAlignment="1">
      <alignment vertical="center"/>
    </xf>
    <xf numFmtId="0" fontId="28" fillId="26" borderId="11" xfId="0" applyFont="1" applyFill="1" applyBorder="1" applyAlignment="1">
      <alignment vertical="center"/>
    </xf>
    <xf numFmtId="0" fontId="52" fillId="26" borderId="11" xfId="0" applyFont="1" applyFill="1" applyBorder="1" applyAlignment="1">
      <alignment vertical="center"/>
    </xf>
    <xf numFmtId="165" fontId="52" fillId="26" borderId="11" xfId="28" applyNumberFormat="1" applyFont="1" applyFill="1" applyBorder="1" applyAlignment="1">
      <alignment vertical="center"/>
    </xf>
    <xf numFmtId="165" fontId="52" fillId="26" borderId="11" xfId="28" applyNumberFormat="1" applyFont="1" applyFill="1" applyBorder="1" applyAlignment="1">
      <alignment horizontal="right" vertical="center"/>
    </xf>
    <xf numFmtId="0" fontId="51" fillId="26" borderId="25" xfId="0" applyFont="1" applyFill="1" applyBorder="1" applyAlignment="1">
      <alignment vertical="center"/>
    </xf>
    <xf numFmtId="165" fontId="52" fillId="26" borderId="26" xfId="28" applyNumberFormat="1" applyFont="1" applyFill="1" applyBorder="1" applyAlignment="1">
      <alignment horizontal="right" vertical="center"/>
    </xf>
    <xf numFmtId="0" fontId="19" fillId="26" borderId="45" xfId="0" applyFont="1" applyFill="1" applyBorder="1" applyAlignment="1">
      <alignment vertical="center"/>
    </xf>
    <xf numFmtId="0" fontId="13" fillId="26" borderId="45" xfId="0" applyFont="1" applyFill="1" applyBorder="1" applyAlignment="1">
      <alignment horizontal="center" vertical="center"/>
    </xf>
    <xf numFmtId="0" fontId="19" fillId="26" borderId="53" xfId="0" applyFont="1" applyFill="1" applyBorder="1" applyAlignment="1">
      <alignment vertical="center"/>
    </xf>
    <xf numFmtId="0" fontId="13" fillId="26" borderId="41" xfId="0" applyFont="1" applyFill="1" applyBorder="1" applyAlignment="1">
      <alignment horizontal="center" vertical="center"/>
    </xf>
    <xf numFmtId="166" fontId="6" fillId="26" borderId="41" xfId="0" applyNumberFormat="1" applyFont="1" applyFill="1" applyBorder="1" applyAlignment="1">
      <alignment horizontal="center" vertical="center"/>
    </xf>
    <xf numFmtId="0" fontId="13" fillId="26" borderId="51" xfId="0" applyFont="1" applyFill="1" applyBorder="1" applyAlignment="1">
      <alignment horizontal="center" vertical="center"/>
    </xf>
    <xf numFmtId="0" fontId="18" fillId="26" borderId="10" xfId="0" applyFont="1" applyFill="1" applyBorder="1" applyAlignment="1">
      <alignment horizontal="left" vertical="center"/>
    </xf>
    <xf numFmtId="0" fontId="52" fillId="26" borderId="10" xfId="0" applyFont="1" applyFill="1" applyBorder="1" applyAlignment="1">
      <alignment horizontal="left" vertical="center"/>
    </xf>
    <xf numFmtId="0" fontId="5" fillId="26" borderId="10" xfId="0" applyFont="1" applyFill="1" applyBorder="1" applyAlignment="1">
      <alignment vertical="center"/>
    </xf>
    <xf numFmtId="0" fontId="22" fillId="26" borderId="10" xfId="0" applyFont="1" applyFill="1" applyBorder="1" applyAlignment="1">
      <alignment horizontal="right" vertical="center"/>
    </xf>
    <xf numFmtId="0" fontId="11" fillId="26" borderId="23" xfId="0" applyFont="1" applyFill="1" applyBorder="1" applyAlignment="1">
      <alignment vertical="center"/>
    </xf>
    <xf numFmtId="0" fontId="11" fillId="26" borderId="10" xfId="0" applyFont="1" applyFill="1" applyBorder="1" applyAlignment="1">
      <alignment horizontal="center" vertical="center"/>
    </xf>
    <xf numFmtId="0" fontId="11" fillId="26" borderId="10" xfId="0" applyFont="1" applyFill="1" applyBorder="1" applyAlignment="1">
      <alignment horizontal="right" vertical="center"/>
    </xf>
    <xf numFmtId="0" fontId="3" fillId="25" borderId="48" xfId="0" applyFont="1" applyFill="1" applyBorder="1" applyAlignment="1">
      <alignment horizontal="center" wrapText="1"/>
    </xf>
    <xf numFmtId="0" fontId="55" fillId="25" borderId="0" xfId="0" applyFont="1" applyFill="1" applyBorder="1" applyAlignment="1">
      <alignment horizontal="left" vertical="center" indent="2"/>
    </xf>
    <xf numFmtId="0" fontId="15" fillId="0" borderId="0" xfId="0" applyFont="1" applyBorder="1" applyAlignment="1">
      <alignment vertical="center"/>
    </xf>
    <xf numFmtId="165" fontId="14" fillId="0" borderId="14" xfId="0" applyNumberFormat="1" applyFont="1" applyBorder="1" applyAlignment="1">
      <alignment vertical="center"/>
    </xf>
    <xf numFmtId="165" fontId="14" fillId="0" borderId="31" xfId="0" applyNumberFormat="1" applyFont="1" applyBorder="1" applyAlignment="1">
      <alignment vertical="center"/>
    </xf>
    <xf numFmtId="0" fontId="54" fillId="24" borderId="18" xfId="0" applyFont="1" applyFill="1" applyBorder="1" applyAlignment="1">
      <alignment horizontal="center" vertical="center"/>
    </xf>
    <xf numFmtId="0" fontId="17" fillId="0" borderId="36" xfId="0" applyFont="1" applyBorder="1" applyAlignment="1">
      <alignment vertical="center"/>
    </xf>
    <xf numFmtId="165" fontId="67" fillId="25" borderId="12" xfId="28" applyNumberFormat="1" applyFont="1" applyFill="1" applyBorder="1" applyAlignment="1">
      <alignment vertical="center"/>
    </xf>
    <xf numFmtId="165" fontId="67" fillId="25" borderId="17" xfId="28" applyNumberFormat="1" applyFont="1" applyFill="1" applyBorder="1" applyAlignment="1">
      <alignment vertical="center"/>
    </xf>
    <xf numFmtId="0" fontId="17" fillId="0" borderId="35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165" fontId="67" fillId="25" borderId="11" xfId="28" applyNumberFormat="1" applyFont="1" applyFill="1" applyBorder="1" applyAlignment="1">
      <alignment vertical="center"/>
    </xf>
    <xf numFmtId="165" fontId="67" fillId="25" borderId="19" xfId="28" applyNumberFormat="1" applyFont="1" applyFill="1" applyBorder="1" applyAlignment="1">
      <alignment vertical="center"/>
    </xf>
    <xf numFmtId="0" fontId="15" fillId="0" borderId="25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0" fontId="15" fillId="0" borderId="17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165" fontId="14" fillId="0" borderId="33" xfId="0" applyNumberFormat="1" applyFont="1" applyBorder="1" applyAlignment="1">
      <alignment vertical="center"/>
    </xf>
    <xf numFmtId="0" fontId="17" fillId="0" borderId="34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15" fillId="0" borderId="27" xfId="0" applyFont="1" applyBorder="1" applyAlignment="1">
      <alignment vertical="center"/>
    </xf>
    <xf numFmtId="165" fontId="67" fillId="25" borderId="27" xfId="28" applyNumberFormat="1" applyFont="1" applyFill="1" applyBorder="1" applyAlignment="1">
      <alignment vertical="center"/>
    </xf>
    <xf numFmtId="165" fontId="67" fillId="25" borderId="50" xfId="28" applyNumberFormat="1" applyFont="1" applyFill="1" applyBorder="1" applyAlignment="1">
      <alignment vertical="center"/>
    </xf>
    <xf numFmtId="165" fontId="67" fillId="25" borderId="54" xfId="28" applyNumberFormat="1" applyFont="1" applyFill="1" applyBorder="1" applyAlignment="1">
      <alignment vertical="center"/>
    </xf>
    <xf numFmtId="165" fontId="14" fillId="0" borderId="26" xfId="0" applyNumberFormat="1" applyFont="1" applyBorder="1" applyAlignment="1">
      <alignment vertical="center"/>
    </xf>
    <xf numFmtId="0" fontId="15" fillId="0" borderId="41" xfId="0" applyFont="1" applyBorder="1" applyAlignment="1">
      <alignment vertical="center"/>
    </xf>
    <xf numFmtId="165" fontId="67" fillId="25" borderId="41" xfId="28" applyNumberFormat="1" applyFont="1" applyFill="1" applyBorder="1" applyAlignment="1">
      <alignment vertical="center"/>
    </xf>
    <xf numFmtId="165" fontId="14" fillId="0" borderId="40" xfId="0" applyNumberFormat="1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17" fillId="0" borderId="57" xfId="0" applyFont="1" applyBorder="1" applyAlignment="1">
      <alignment vertical="center"/>
    </xf>
    <xf numFmtId="0" fontId="15" fillId="25" borderId="11" xfId="0" applyFont="1" applyFill="1" applyBorder="1" applyAlignment="1">
      <alignment vertical="center"/>
    </xf>
    <xf numFmtId="0" fontId="0" fillId="25" borderId="11" xfId="0" applyFill="1" applyBorder="1" applyAlignment="1"/>
    <xf numFmtId="0" fontId="0" fillId="25" borderId="29" xfId="0" applyFill="1" applyBorder="1" applyAlignment="1"/>
    <xf numFmtId="165" fontId="67" fillId="25" borderId="55" xfId="28" applyNumberFormat="1" applyFont="1" applyFill="1" applyBorder="1" applyAlignment="1">
      <alignment vertical="center"/>
    </xf>
    <xf numFmtId="0" fontId="15" fillId="25" borderId="54" xfId="0" applyFont="1" applyFill="1" applyBorder="1" applyAlignment="1">
      <alignment vertical="center"/>
    </xf>
    <xf numFmtId="0" fontId="15" fillId="25" borderId="11" xfId="0" applyFont="1" applyFill="1" applyBorder="1" applyAlignment="1">
      <alignment horizontal="right" vertical="center" indent="3"/>
    </xf>
    <xf numFmtId="0" fontId="60" fillId="25" borderId="38" xfId="0" applyFont="1" applyFill="1" applyBorder="1" applyAlignment="1">
      <alignment vertical="center"/>
    </xf>
    <xf numFmtId="0" fontId="52" fillId="25" borderId="27" xfId="0" applyFont="1" applyFill="1" applyBorder="1" applyAlignment="1">
      <alignment vertical="center"/>
    </xf>
    <xf numFmtId="0" fontId="28" fillId="25" borderId="27" xfId="0" applyFont="1" applyFill="1" applyBorder="1" applyAlignment="1">
      <alignment vertical="center"/>
    </xf>
    <xf numFmtId="165" fontId="52" fillId="25" borderId="27" xfId="28" applyNumberFormat="1" applyFont="1" applyFill="1" applyBorder="1" applyAlignment="1">
      <alignment vertical="center"/>
    </xf>
    <xf numFmtId="165" fontId="52" fillId="25" borderId="27" xfId="28" applyNumberFormat="1" applyFont="1" applyFill="1" applyBorder="1" applyAlignment="1">
      <alignment horizontal="right" vertical="center"/>
    </xf>
    <xf numFmtId="165" fontId="52" fillId="25" borderId="58" xfId="28" applyNumberFormat="1" applyFont="1" applyFill="1" applyBorder="1" applyAlignment="1">
      <alignment horizontal="right" vertical="center"/>
    </xf>
    <xf numFmtId="0" fontId="53" fillId="25" borderId="32" xfId="0" applyFont="1" applyFill="1" applyBorder="1" applyAlignment="1">
      <alignment vertical="center"/>
    </xf>
    <xf numFmtId="0" fontId="52" fillId="25" borderId="12" xfId="0" applyFont="1" applyFill="1" applyBorder="1" applyAlignment="1">
      <alignment vertical="center"/>
    </xf>
    <xf numFmtId="0" fontId="28" fillId="25" borderId="12" xfId="0" applyFont="1" applyFill="1" applyBorder="1" applyAlignment="1">
      <alignment vertical="center"/>
    </xf>
    <xf numFmtId="165" fontId="52" fillId="25" borderId="12" xfId="28" applyNumberFormat="1" applyFont="1" applyFill="1" applyBorder="1" applyAlignment="1">
      <alignment vertical="center"/>
    </xf>
    <xf numFmtId="165" fontId="52" fillId="25" borderId="12" xfId="28" applyNumberFormat="1" applyFont="1" applyFill="1" applyBorder="1" applyAlignment="1">
      <alignment horizontal="right" vertical="center"/>
    </xf>
    <xf numFmtId="0" fontId="68" fillId="25" borderId="0" xfId="0" applyFont="1" applyFill="1" applyBorder="1" applyAlignment="1">
      <alignment horizontal="right" vertical="center"/>
    </xf>
    <xf numFmtId="0" fontId="51" fillId="26" borderId="23" xfId="0" applyFont="1" applyFill="1" applyBorder="1" applyAlignment="1">
      <alignment horizontal="left" vertical="center"/>
    </xf>
    <xf numFmtId="0" fontId="11" fillId="24" borderId="41" xfId="0" applyFont="1" applyFill="1" applyBorder="1" applyAlignment="1">
      <alignment vertical="center"/>
    </xf>
    <xf numFmtId="0" fontId="6" fillId="24" borderId="41" xfId="0" applyFont="1" applyFill="1" applyBorder="1" applyAlignment="1">
      <alignment vertical="center"/>
    </xf>
    <xf numFmtId="0" fontId="27" fillId="25" borderId="53" xfId="0" applyFont="1" applyFill="1" applyBorder="1" applyAlignment="1">
      <alignment vertical="center"/>
    </xf>
    <xf numFmtId="0" fontId="3" fillId="25" borderId="33" xfId="0" applyFont="1" applyFill="1" applyBorder="1" applyAlignment="1">
      <alignment horizontal="right" vertical="center" indent="1"/>
    </xf>
    <xf numFmtId="0" fontId="3" fillId="25" borderId="31" xfId="0" applyFont="1" applyFill="1" applyBorder="1" applyAlignment="1">
      <alignment horizontal="center" vertical="center"/>
    </xf>
    <xf numFmtId="0" fontId="7" fillId="25" borderId="33" xfId="0" applyFont="1" applyFill="1" applyBorder="1" applyAlignment="1">
      <alignment horizontal="right" vertical="center"/>
    </xf>
    <xf numFmtId="0" fontId="5" fillId="25" borderId="31" xfId="0" applyFont="1" applyFill="1" applyBorder="1" applyAlignment="1">
      <alignment vertical="center"/>
    </xf>
    <xf numFmtId="0" fontId="7" fillId="25" borderId="31" xfId="0" applyFont="1" applyFill="1" applyBorder="1" applyAlignment="1">
      <alignment horizontal="right" vertical="center"/>
    </xf>
    <xf numFmtId="0" fontId="3" fillId="25" borderId="31" xfId="0" applyFont="1" applyFill="1" applyBorder="1" applyAlignment="1">
      <alignment horizontal="right" vertical="center" indent="2"/>
    </xf>
    <xf numFmtId="0" fontId="7" fillId="25" borderId="51" xfId="0" applyFont="1" applyFill="1" applyBorder="1" applyAlignment="1">
      <alignment horizontal="right" vertical="center"/>
    </xf>
    <xf numFmtId="0" fontId="26" fillId="25" borderId="0" xfId="0" applyFont="1" applyFill="1" applyBorder="1" applyAlignment="1">
      <alignment vertical="center"/>
    </xf>
    <xf numFmtId="0" fontId="17" fillId="25" borderId="30" xfId="0" applyFont="1" applyFill="1" applyBorder="1" applyAlignment="1">
      <alignment vertical="center"/>
    </xf>
    <xf numFmtId="0" fontId="15" fillId="25" borderId="32" xfId="0" applyFont="1" applyFill="1" applyBorder="1" applyAlignment="1">
      <alignment vertical="center"/>
    </xf>
    <xf numFmtId="0" fontId="17" fillId="0" borderId="32" xfId="0" applyFont="1" applyBorder="1" applyAlignment="1">
      <alignment vertical="center"/>
    </xf>
    <xf numFmtId="0" fontId="0" fillId="25" borderId="12" xfId="0" applyFill="1" applyBorder="1" applyAlignment="1"/>
    <xf numFmtId="0" fontId="0" fillId="25" borderId="49" xfId="0" applyFill="1" applyBorder="1" applyAlignment="1"/>
    <xf numFmtId="0" fontId="17" fillId="25" borderId="32" xfId="0" applyFont="1" applyFill="1" applyBorder="1" applyAlignment="1">
      <alignment vertical="center"/>
    </xf>
    <xf numFmtId="0" fontId="17" fillId="25" borderId="36" xfId="0" applyFont="1" applyFill="1" applyBorder="1" applyAlignment="1">
      <alignment vertical="center"/>
    </xf>
    <xf numFmtId="0" fontId="17" fillId="25" borderId="35" xfId="0" applyFont="1" applyFill="1" applyBorder="1" applyAlignment="1">
      <alignment vertical="center"/>
    </xf>
    <xf numFmtId="0" fontId="15" fillId="25" borderId="25" xfId="0" applyFont="1" applyFill="1" applyBorder="1" applyAlignment="1">
      <alignment horizontal="left" vertical="center"/>
    </xf>
    <xf numFmtId="0" fontId="15" fillId="25" borderId="11" xfId="0" applyFont="1" applyFill="1" applyBorder="1" applyAlignment="1">
      <alignment horizontal="left" vertical="center"/>
    </xf>
    <xf numFmtId="0" fontId="17" fillId="25" borderId="32" xfId="0" applyFont="1" applyFill="1" applyBorder="1" applyAlignment="1">
      <alignment horizontal="left" vertical="center"/>
    </xf>
    <xf numFmtId="0" fontId="15" fillId="25" borderId="17" xfId="0" applyFont="1" applyFill="1" applyBorder="1" applyAlignment="1">
      <alignment vertical="center"/>
    </xf>
    <xf numFmtId="0" fontId="17" fillId="25" borderId="34" xfId="0" applyFont="1" applyFill="1" applyBorder="1" applyAlignment="1">
      <alignment vertical="center"/>
    </xf>
    <xf numFmtId="0" fontId="15" fillId="25" borderId="28" xfId="0" applyFont="1" applyFill="1" applyBorder="1" applyAlignment="1">
      <alignment vertical="center"/>
    </xf>
    <xf numFmtId="0" fontId="15" fillId="25" borderId="27" xfId="0" applyFont="1" applyFill="1" applyBorder="1" applyAlignment="1">
      <alignment vertical="center"/>
    </xf>
    <xf numFmtId="0" fontId="15" fillId="25" borderId="41" xfId="0" applyFont="1" applyFill="1" applyBorder="1" applyAlignment="1">
      <alignment vertical="center"/>
    </xf>
    <xf numFmtId="0" fontId="17" fillId="25" borderId="25" xfId="0" applyFont="1" applyFill="1" applyBorder="1" applyAlignment="1">
      <alignment vertical="center"/>
    </xf>
    <xf numFmtId="0" fontId="17" fillId="25" borderId="57" xfId="0" applyFont="1" applyFill="1" applyBorder="1" applyAlignment="1">
      <alignment vertical="center"/>
    </xf>
    <xf numFmtId="165" fontId="70" fillId="25" borderId="15" xfId="28" applyNumberFormat="1" applyFont="1" applyFill="1" applyBorder="1" applyAlignment="1">
      <alignment horizontal="center" vertical="center"/>
    </xf>
    <xf numFmtId="165" fontId="70" fillId="25" borderId="14" xfId="28" applyNumberFormat="1" applyFont="1" applyFill="1" applyBorder="1" applyAlignment="1">
      <alignment horizontal="center" vertical="center"/>
    </xf>
    <xf numFmtId="165" fontId="17" fillId="25" borderId="14" xfId="0" applyNumberFormat="1" applyFont="1" applyFill="1" applyBorder="1" applyAlignment="1">
      <alignment vertical="center"/>
    </xf>
    <xf numFmtId="165" fontId="17" fillId="25" borderId="33" xfId="0" applyNumberFormat="1" applyFont="1" applyFill="1" applyBorder="1" applyAlignment="1">
      <alignment vertical="center"/>
    </xf>
    <xf numFmtId="165" fontId="17" fillId="25" borderId="31" xfId="0" applyNumberFormat="1" applyFont="1" applyFill="1" applyBorder="1" applyAlignment="1">
      <alignment vertical="center"/>
    </xf>
    <xf numFmtId="165" fontId="17" fillId="25" borderId="61" xfId="0" applyNumberFormat="1" applyFont="1" applyFill="1" applyBorder="1" applyAlignment="1">
      <alignment vertical="center"/>
    </xf>
    <xf numFmtId="165" fontId="17" fillId="25" borderId="26" xfId="0" applyNumberFormat="1" applyFont="1" applyFill="1" applyBorder="1" applyAlignment="1">
      <alignment vertical="center"/>
    </xf>
    <xf numFmtId="165" fontId="17" fillId="25" borderId="40" xfId="0" applyNumberFormat="1" applyFont="1" applyFill="1" applyBorder="1" applyAlignment="1">
      <alignment vertical="center"/>
    </xf>
    <xf numFmtId="0" fontId="71" fillId="25" borderId="12" xfId="0" applyFont="1" applyFill="1" applyBorder="1" applyAlignment="1"/>
    <xf numFmtId="0" fontId="71" fillId="25" borderId="49" xfId="0" applyFont="1" applyFill="1" applyBorder="1" applyAlignment="1"/>
    <xf numFmtId="0" fontId="71" fillId="25" borderId="11" xfId="0" applyFont="1" applyFill="1" applyBorder="1" applyAlignment="1"/>
    <xf numFmtId="0" fontId="71" fillId="25" borderId="29" xfId="0" applyFont="1" applyFill="1" applyBorder="1" applyAlignment="1"/>
    <xf numFmtId="0" fontId="15" fillId="25" borderId="0" xfId="0" applyFont="1" applyFill="1" applyBorder="1" applyAlignment="1">
      <alignment horizontal="left" vertical="center"/>
    </xf>
    <xf numFmtId="0" fontId="15" fillId="25" borderId="38" xfId="0" applyFont="1" applyFill="1" applyBorder="1" applyAlignment="1">
      <alignment vertical="center"/>
    </xf>
    <xf numFmtId="165" fontId="67" fillId="25" borderId="20" xfId="28" applyNumberFormat="1" applyFont="1" applyFill="1" applyBorder="1" applyAlignment="1">
      <alignment vertical="center"/>
    </xf>
    <xf numFmtId="0" fontId="15" fillId="25" borderId="25" xfId="0" applyFont="1" applyFill="1" applyBorder="1" applyAlignment="1">
      <alignment vertical="center"/>
    </xf>
    <xf numFmtId="165" fontId="67" fillId="25" borderId="0" xfId="28" applyNumberFormat="1" applyFont="1" applyFill="1" applyBorder="1" applyAlignment="1">
      <alignment vertical="center"/>
    </xf>
    <xf numFmtId="165" fontId="67" fillId="25" borderId="28" xfId="28" applyNumberFormat="1" applyFont="1" applyFill="1" applyBorder="1" applyAlignment="1">
      <alignment vertical="center"/>
    </xf>
    <xf numFmtId="0" fontId="15" fillId="25" borderId="12" xfId="0" applyFont="1" applyFill="1" applyBorder="1" applyAlignment="1">
      <alignment horizontal="left" vertical="center"/>
    </xf>
    <xf numFmtId="0" fontId="15" fillId="25" borderId="17" xfId="0" applyFont="1" applyFill="1" applyBorder="1" applyAlignment="1">
      <alignment horizontal="left" vertical="center"/>
    </xf>
    <xf numFmtId="0" fontId="15" fillId="25" borderId="0" xfId="0" applyFont="1" applyFill="1" applyBorder="1" applyAlignment="1">
      <alignment horizontal="center" vertical="center"/>
    </xf>
    <xf numFmtId="0" fontId="17" fillId="25" borderId="19" xfId="0" applyFont="1" applyFill="1" applyBorder="1" applyAlignment="1">
      <alignment horizontal="center" vertical="center"/>
    </xf>
    <xf numFmtId="0" fontId="50" fillId="25" borderId="38" xfId="0" applyFont="1" applyFill="1" applyBorder="1" applyAlignment="1">
      <alignment vertical="center"/>
    </xf>
    <xf numFmtId="0" fontId="50" fillId="25" borderId="32" xfId="0" applyFont="1" applyFill="1" applyBorder="1" applyAlignment="1">
      <alignment vertical="center"/>
    </xf>
    <xf numFmtId="165" fontId="70" fillId="25" borderId="15" xfId="0" applyNumberFormat="1" applyFont="1" applyFill="1" applyBorder="1" applyAlignment="1">
      <alignment vertical="center"/>
    </xf>
    <xf numFmtId="165" fontId="70" fillId="25" borderId="16" xfId="0" applyNumberFormat="1" applyFont="1" applyFill="1" applyBorder="1" applyAlignment="1">
      <alignment vertical="center"/>
    </xf>
    <xf numFmtId="165" fontId="70" fillId="25" borderId="14" xfId="0" applyNumberFormat="1" applyFont="1" applyFill="1" applyBorder="1" applyAlignment="1">
      <alignment vertical="center"/>
    </xf>
    <xf numFmtId="0" fontId="3" fillId="25" borderId="45" xfId="0" applyFont="1" applyFill="1" applyBorder="1" applyAlignment="1">
      <alignment horizontal="left" vertical="center" indent="2"/>
    </xf>
    <xf numFmtId="0" fontId="63" fillId="25" borderId="0" xfId="0" applyFont="1" applyFill="1" applyBorder="1" applyAlignment="1">
      <alignment horizontal="left" vertical="center" indent="2"/>
    </xf>
    <xf numFmtId="0" fontId="72" fillId="25" borderId="12" xfId="0" applyFont="1" applyFill="1" applyBorder="1" applyAlignment="1">
      <alignment horizontal="left" vertical="center"/>
    </xf>
    <xf numFmtId="168" fontId="63" fillId="25" borderId="24" xfId="0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vertical="center"/>
    </xf>
    <xf numFmtId="0" fontId="15" fillId="25" borderId="0" xfId="0" applyFont="1" applyFill="1" applyBorder="1" applyAlignment="1">
      <alignment horizontal="left" vertical="center" indent="2"/>
    </xf>
    <xf numFmtId="0" fontId="74" fillId="25" borderId="0" xfId="0" applyFont="1" applyFill="1" applyBorder="1" applyAlignment="1">
      <alignment vertical="top" wrapText="1"/>
    </xf>
    <xf numFmtId="0" fontId="29" fillId="25" borderId="12" xfId="0" applyFont="1" applyFill="1" applyBorder="1" applyAlignment="1">
      <alignment vertical="center"/>
    </xf>
    <xf numFmtId="0" fontId="15" fillId="25" borderId="0" xfId="0" applyFont="1" applyFill="1" applyAlignment="1">
      <alignment vertical="center"/>
    </xf>
    <xf numFmtId="0" fontId="72" fillId="25" borderId="0" xfId="0" applyFont="1" applyFill="1" applyBorder="1" applyAlignment="1">
      <alignment vertical="center"/>
    </xf>
    <xf numFmtId="0" fontId="56" fillId="25" borderId="0" xfId="0" applyFont="1" applyFill="1" applyBorder="1" applyAlignment="1">
      <alignment vertical="center" wrapText="1"/>
    </xf>
    <xf numFmtId="0" fontId="15" fillId="25" borderId="0" xfId="0" applyFont="1" applyFill="1" applyBorder="1" applyAlignment="1">
      <alignment vertical="center" wrapText="1"/>
    </xf>
    <xf numFmtId="0" fontId="15" fillId="25" borderId="0" xfId="0" applyFont="1" applyFill="1" applyBorder="1" applyAlignment="1">
      <alignment horizontal="right" vertical="center"/>
    </xf>
    <xf numFmtId="0" fontId="15" fillId="25" borderId="0" xfId="0" applyFont="1" applyFill="1" applyBorder="1" applyAlignment="1">
      <alignment horizontal="right" vertical="center" indent="2"/>
    </xf>
    <xf numFmtId="0" fontId="15" fillId="25" borderId="0" xfId="0" applyFont="1" applyFill="1" applyBorder="1" applyAlignment="1">
      <alignment horizontal="right" vertical="center" indent="1"/>
    </xf>
    <xf numFmtId="0" fontId="75" fillId="25" borderId="0" xfId="36" applyFont="1" applyFill="1" applyBorder="1" applyAlignment="1" applyProtection="1">
      <alignment vertical="center"/>
    </xf>
    <xf numFmtId="16" fontId="17" fillId="25" borderId="0" xfId="0" applyNumberFormat="1" applyFont="1" applyFill="1" applyAlignment="1">
      <alignment vertical="center"/>
    </xf>
    <xf numFmtId="0" fontId="17" fillId="25" borderId="0" xfId="0" applyFont="1" applyFill="1" applyBorder="1" applyAlignment="1">
      <alignment vertical="center" wrapText="1"/>
    </xf>
    <xf numFmtId="0" fontId="3" fillId="25" borderId="0" xfId="0" applyFont="1" applyFill="1" applyBorder="1" applyAlignment="1" applyProtection="1">
      <alignment vertical="center"/>
      <protection locked="0"/>
    </xf>
    <xf numFmtId="0" fontId="3" fillId="25" borderId="24" xfId="0" applyFont="1" applyFill="1" applyBorder="1" applyAlignment="1">
      <alignment vertical="center"/>
    </xf>
    <xf numFmtId="0" fontId="6" fillId="24" borderId="39" xfId="0" applyFont="1" applyFill="1" applyBorder="1" applyAlignment="1">
      <alignment vertical="center"/>
    </xf>
    <xf numFmtId="165" fontId="14" fillId="25" borderId="14" xfId="28" applyNumberFormat="1" applyFont="1" applyFill="1" applyBorder="1" applyAlignment="1">
      <alignment horizontal="center" vertical="center"/>
    </xf>
    <xf numFmtId="0" fontId="11" fillId="26" borderId="25" xfId="0" applyFont="1" applyFill="1" applyBorder="1" applyAlignment="1">
      <alignment vertical="center"/>
    </xf>
    <xf numFmtId="0" fontId="11" fillId="26" borderId="11" xfId="0" applyFont="1" applyFill="1" applyBorder="1" applyAlignment="1">
      <alignment horizontal="center" vertical="center"/>
    </xf>
    <xf numFmtId="0" fontId="19" fillId="26" borderId="11" xfId="0" applyFont="1" applyFill="1" applyBorder="1" applyAlignment="1">
      <alignment horizontal="center" vertical="center"/>
    </xf>
    <xf numFmtId="0" fontId="19" fillId="26" borderId="11" xfId="0" applyFont="1" applyFill="1" applyBorder="1" applyAlignment="1">
      <alignment vertical="center"/>
    </xf>
    <xf numFmtId="0" fontId="11" fillId="24" borderId="23" xfId="0" applyFont="1" applyFill="1" applyBorder="1" applyAlignment="1">
      <alignment vertical="center"/>
    </xf>
    <xf numFmtId="0" fontId="22" fillId="24" borderId="10" xfId="0" applyFont="1" applyFill="1" applyBorder="1" applyAlignment="1">
      <alignment horizontal="right" vertical="center"/>
    </xf>
    <xf numFmtId="0" fontId="74" fillId="25" borderId="27" xfId="0" applyFont="1" applyFill="1" applyBorder="1" applyAlignment="1">
      <alignment vertical="top" wrapText="1"/>
    </xf>
    <xf numFmtId="0" fontId="74" fillId="25" borderId="58" xfId="0" applyFont="1" applyFill="1" applyBorder="1" applyAlignment="1">
      <alignment vertical="top" wrapText="1"/>
    </xf>
    <xf numFmtId="0" fontId="74" fillId="25" borderId="31" xfId="0" applyFont="1" applyFill="1" applyBorder="1" applyAlignment="1">
      <alignment vertical="top" wrapText="1"/>
    </xf>
    <xf numFmtId="0" fontId="74" fillId="25" borderId="12" xfId="0" applyFont="1" applyFill="1" applyBorder="1" applyAlignment="1">
      <alignment vertical="top" wrapText="1"/>
    </xf>
    <xf numFmtId="0" fontId="74" fillId="25" borderId="33" xfId="0" applyFont="1" applyFill="1" applyBorder="1" applyAlignment="1">
      <alignment vertical="top" wrapText="1"/>
    </xf>
    <xf numFmtId="0" fontId="51" fillId="24" borderId="44" xfId="0" applyFont="1" applyFill="1" applyBorder="1" applyAlignment="1">
      <alignment vertical="center"/>
    </xf>
    <xf numFmtId="0" fontId="16" fillId="25" borderId="0" xfId="0" applyFont="1" applyFill="1" applyBorder="1" applyAlignment="1">
      <alignment horizontal="left" vertical="center" indent="2"/>
    </xf>
    <xf numFmtId="0" fontId="76" fillId="25" borderId="0" xfId="0" applyFont="1" applyFill="1" applyBorder="1" applyAlignment="1">
      <alignment horizontal="right" vertical="center"/>
    </xf>
    <xf numFmtId="0" fontId="17" fillId="25" borderId="0" xfId="0" applyFont="1" applyFill="1" applyBorder="1" applyAlignment="1">
      <alignment horizontal="right" vertical="center"/>
    </xf>
    <xf numFmtId="0" fontId="7" fillId="25" borderId="0" xfId="0" applyFont="1" applyFill="1" applyBorder="1" applyAlignment="1">
      <alignment vertical="center"/>
    </xf>
    <xf numFmtId="0" fontId="8" fillId="25" borderId="0" xfId="0" applyFont="1" applyFill="1" applyBorder="1" applyAlignment="1">
      <alignment vertical="center"/>
    </xf>
    <xf numFmtId="0" fontId="7" fillId="25" borderId="0" xfId="0" applyFont="1" applyFill="1" applyBorder="1" applyAlignment="1">
      <alignment horizontal="right" vertical="center"/>
    </xf>
    <xf numFmtId="9" fontId="54" fillId="24" borderId="11" xfId="0" applyNumberFormat="1" applyFont="1" applyFill="1" applyBorder="1" applyAlignment="1">
      <alignment horizontal="right" vertical="center"/>
    </xf>
    <xf numFmtId="0" fontId="54" fillId="24" borderId="11" xfId="0" applyFont="1" applyFill="1" applyBorder="1" applyAlignment="1">
      <alignment horizontal="center" vertical="center"/>
    </xf>
    <xf numFmtId="44" fontId="67" fillId="25" borderId="52" xfId="28" applyFont="1" applyFill="1" applyBorder="1" applyAlignment="1">
      <alignment horizontal="center" vertical="center"/>
    </xf>
    <xf numFmtId="44" fontId="67" fillId="25" borderId="39" xfId="28" applyFont="1" applyFill="1" applyBorder="1" applyAlignment="1">
      <alignment horizontal="center" vertical="center"/>
    </xf>
    <xf numFmtId="44" fontId="67" fillId="25" borderId="24" xfId="28" applyFont="1" applyFill="1" applyBorder="1" applyAlignment="1">
      <alignment horizontal="center" vertical="center"/>
    </xf>
    <xf numFmtId="44" fontId="67" fillId="25" borderId="63" xfId="28" applyFont="1" applyFill="1" applyBorder="1" applyAlignment="1">
      <alignment horizontal="center" vertical="center"/>
    </xf>
    <xf numFmtId="44" fontId="67" fillId="25" borderId="17" xfId="28" applyFont="1" applyFill="1" applyBorder="1" applyAlignment="1">
      <alignment vertical="center"/>
    </xf>
    <xf numFmtId="44" fontId="67" fillId="25" borderId="19" xfId="28" applyFont="1" applyFill="1" applyBorder="1" applyAlignment="1">
      <alignment vertical="center"/>
    </xf>
    <xf numFmtId="44" fontId="15" fillId="25" borderId="20" xfId="28" applyFont="1" applyFill="1" applyBorder="1" applyAlignment="1">
      <alignment vertical="center"/>
    </xf>
    <xf numFmtId="44" fontId="67" fillId="25" borderId="24" xfId="28" applyFont="1" applyFill="1" applyBorder="1" applyAlignment="1">
      <alignment vertical="center"/>
    </xf>
    <xf numFmtId="44" fontId="67" fillId="25" borderId="63" xfId="28" applyFont="1" applyFill="1" applyBorder="1" applyAlignment="1">
      <alignment vertical="center"/>
    </xf>
    <xf numFmtId="44" fontId="67" fillId="25" borderId="39" xfId="28" applyFont="1" applyFill="1" applyBorder="1" applyAlignment="1">
      <alignment vertical="center"/>
    </xf>
    <xf numFmtId="44" fontId="15" fillId="0" borderId="20" xfId="28" applyFont="1" applyFill="1" applyBorder="1" applyAlignment="1">
      <alignment vertical="center"/>
    </xf>
    <xf numFmtId="44" fontId="15" fillId="24" borderId="10" xfId="28" applyFont="1" applyFill="1" applyBorder="1" applyAlignment="1">
      <alignment vertical="center"/>
    </xf>
    <xf numFmtId="44" fontId="4" fillId="24" borderId="18" xfId="28" applyFont="1" applyFill="1" applyBorder="1" applyAlignment="1">
      <alignment vertical="center"/>
    </xf>
    <xf numFmtId="44" fontId="6" fillId="24" borderId="10" xfId="28" applyFont="1" applyFill="1" applyBorder="1" applyAlignment="1">
      <alignment vertical="center" wrapText="1"/>
    </xf>
    <xf numFmtId="44" fontId="4" fillId="24" borderId="21" xfId="28" applyFont="1" applyFill="1" applyBorder="1" applyAlignment="1">
      <alignment horizontal="right" vertical="center"/>
    </xf>
    <xf numFmtId="44" fontId="11" fillId="24" borderId="45" xfId="28" applyFont="1" applyFill="1" applyBorder="1" applyAlignment="1">
      <alignment horizontal="center" vertical="center"/>
    </xf>
    <xf numFmtId="44" fontId="11" fillId="24" borderId="60" xfId="28" applyFont="1" applyFill="1" applyBorder="1" applyAlignment="1">
      <alignment horizontal="center" vertical="center"/>
    </xf>
    <xf numFmtId="44" fontId="54" fillId="24" borderId="60" xfId="28" applyFont="1" applyFill="1" applyBorder="1" applyAlignment="1">
      <alignment horizontal="center" vertical="center"/>
    </xf>
    <xf numFmtId="44" fontId="15" fillId="25" borderId="20" xfId="28" applyFont="1" applyFill="1" applyBorder="1" applyAlignment="1">
      <alignment horizontal="right" vertical="center"/>
    </xf>
    <xf numFmtId="44" fontId="12" fillId="25" borderId="39" xfId="28" applyFont="1" applyFill="1" applyBorder="1" applyAlignment="1">
      <alignment horizontal="center" vertical="center"/>
    </xf>
    <xf numFmtId="44" fontId="67" fillId="25" borderId="28" xfId="28" applyFont="1" applyFill="1" applyBorder="1" applyAlignment="1">
      <alignment vertical="center"/>
    </xf>
    <xf numFmtId="44" fontId="15" fillId="25" borderId="28" xfId="28" applyFont="1" applyFill="1" applyBorder="1" applyAlignment="1">
      <alignment horizontal="right" vertical="center"/>
    </xf>
    <xf numFmtId="44" fontId="15" fillId="25" borderId="20" xfId="28" applyFont="1" applyFill="1" applyBorder="1" applyAlignment="1">
      <alignment horizontal="left" vertical="center"/>
    </xf>
    <xf numFmtId="44" fontId="67" fillId="25" borderId="20" xfId="28" applyFont="1" applyFill="1" applyBorder="1" applyAlignment="1">
      <alignment vertical="center"/>
    </xf>
    <xf numFmtId="44" fontId="15" fillId="25" borderId="17" xfId="28" applyFont="1" applyFill="1" applyBorder="1" applyAlignment="1">
      <alignment vertical="center"/>
    </xf>
    <xf numFmtId="44" fontId="12" fillId="25" borderId="63" xfId="28" applyFont="1" applyFill="1" applyBorder="1" applyAlignment="1">
      <alignment horizontal="center" vertical="center"/>
    </xf>
    <xf numFmtId="44" fontId="6" fillId="24" borderId="18" xfId="28" applyFont="1" applyFill="1" applyBorder="1" applyAlignment="1">
      <alignment vertical="center"/>
    </xf>
    <xf numFmtId="44" fontId="6" fillId="24" borderId="21" xfId="28" applyFont="1" applyFill="1" applyBorder="1" applyAlignment="1">
      <alignment vertical="center"/>
    </xf>
    <xf numFmtId="0" fontId="7" fillId="25" borderId="31" xfId="0" applyFont="1" applyFill="1" applyBorder="1" applyAlignment="1">
      <alignment horizontal="center" vertical="center"/>
    </xf>
    <xf numFmtId="0" fontId="78" fillId="0" borderId="0" xfId="0" applyFont="1" applyAlignment="1">
      <alignment vertical="center"/>
    </xf>
    <xf numFmtId="0" fontId="81" fillId="0" borderId="0" xfId="0" applyFont="1" applyAlignment="1">
      <alignment vertical="center"/>
    </xf>
    <xf numFmtId="0" fontId="82" fillId="0" borderId="0" xfId="0" applyFont="1" applyAlignment="1">
      <alignment vertical="center"/>
    </xf>
    <xf numFmtId="165" fontId="4" fillId="25" borderId="19" xfId="28" applyNumberFormat="1" applyFont="1" applyFill="1" applyBorder="1" applyAlignment="1">
      <alignment vertical="center"/>
    </xf>
    <xf numFmtId="0" fontId="84" fillId="29" borderId="10" xfId="0" applyFont="1" applyFill="1" applyBorder="1" applyAlignment="1">
      <alignment vertical="center"/>
    </xf>
    <xf numFmtId="0" fontId="83" fillId="29" borderId="10" xfId="0" applyFont="1" applyFill="1" applyBorder="1" applyAlignment="1">
      <alignment vertical="center"/>
    </xf>
    <xf numFmtId="0" fontId="83" fillId="29" borderId="18" xfId="0" applyFont="1" applyFill="1" applyBorder="1" applyAlignment="1">
      <alignment vertical="center"/>
    </xf>
    <xf numFmtId="44" fontId="85" fillId="29" borderId="18" xfId="28" applyFont="1" applyFill="1" applyBorder="1" applyAlignment="1">
      <alignment horizontal="center" vertical="center"/>
    </xf>
    <xf numFmtId="44" fontId="85" fillId="29" borderId="56" xfId="28" applyFont="1" applyFill="1" applyBorder="1" applyAlignment="1">
      <alignment horizontal="center" vertical="center"/>
    </xf>
    <xf numFmtId="0" fontId="86" fillId="29" borderId="23" xfId="0" applyFont="1" applyFill="1" applyBorder="1" applyAlignment="1">
      <alignment vertical="center"/>
    </xf>
    <xf numFmtId="165" fontId="12" fillId="0" borderId="24" xfId="28" applyNumberFormat="1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165" fontId="4" fillId="0" borderId="20" xfId="28" applyNumberFormat="1" applyFont="1" applyFill="1" applyBorder="1" applyAlignment="1">
      <alignment vertical="center"/>
    </xf>
    <xf numFmtId="0" fontId="4" fillId="25" borderId="54" xfId="0" applyFont="1" applyFill="1" applyBorder="1" applyAlignment="1">
      <alignment horizontal="left" vertical="center"/>
    </xf>
    <xf numFmtId="165" fontId="11" fillId="24" borderId="29" xfId="28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79" fillId="25" borderId="0" xfId="0" applyFont="1" applyFill="1" applyBorder="1" applyAlignment="1">
      <alignment vertical="center" wrapText="1"/>
    </xf>
    <xf numFmtId="0" fontId="17" fillId="30" borderId="23" xfId="0" applyFont="1" applyFill="1" applyBorder="1" applyAlignment="1">
      <alignment vertical="center"/>
    </xf>
    <xf numFmtId="0" fontId="17" fillId="30" borderId="10" xfId="0" applyFont="1" applyFill="1" applyBorder="1" applyAlignment="1">
      <alignment vertical="center"/>
    </xf>
    <xf numFmtId="0" fontId="5" fillId="30" borderId="10" xfId="0" applyFont="1" applyFill="1" applyBorder="1" applyAlignment="1">
      <alignment vertical="center"/>
    </xf>
    <xf numFmtId="0" fontId="95" fillId="30" borderId="10" xfId="0" applyFont="1" applyFill="1" applyBorder="1" applyAlignment="1">
      <alignment horizontal="left" vertical="center"/>
    </xf>
    <xf numFmtId="0" fontId="4" fillId="30" borderId="10" xfId="0" applyFont="1" applyFill="1" applyBorder="1" applyAlignment="1">
      <alignment horizontal="left" vertical="center"/>
    </xf>
    <xf numFmtId="0" fontId="56" fillId="30" borderId="10" xfId="0" applyFont="1" applyFill="1" applyBorder="1" applyAlignment="1">
      <alignment horizontal="right" vertical="center"/>
    </xf>
    <xf numFmtId="0" fontId="3" fillId="30" borderId="0" xfId="0" applyFont="1" applyFill="1" applyBorder="1" applyAlignment="1">
      <alignment vertical="center"/>
    </xf>
    <xf numFmtId="0" fontId="3" fillId="30" borderId="30" xfId="0" applyFont="1" applyFill="1" applyBorder="1" applyAlignment="1">
      <alignment horizontal="left" vertical="center"/>
    </xf>
    <xf numFmtId="0" fontId="3" fillId="30" borderId="0" xfId="0" applyFont="1" applyFill="1" applyBorder="1" applyAlignment="1">
      <alignment horizontal="left" vertical="center"/>
    </xf>
    <xf numFmtId="0" fontId="56" fillId="25" borderId="0" xfId="0" applyFont="1" applyFill="1" applyBorder="1" applyAlignment="1"/>
    <xf numFmtId="0" fontId="48" fillId="30" borderId="23" xfId="0" applyFont="1" applyFill="1" applyBorder="1" applyAlignment="1">
      <alignment horizontal="left" vertical="center"/>
    </xf>
    <xf numFmtId="165" fontId="11" fillId="24" borderId="0" xfId="28" applyNumberFormat="1" applyFont="1" applyFill="1" applyBorder="1" applyAlignment="1">
      <alignment vertical="center"/>
    </xf>
    <xf numFmtId="0" fontId="6" fillId="24" borderId="52" xfId="0" applyFont="1" applyFill="1" applyBorder="1" applyAlignment="1">
      <alignment vertical="center"/>
    </xf>
    <xf numFmtId="0" fontId="16" fillId="25" borderId="71" xfId="0" applyFont="1" applyFill="1" applyBorder="1" applyAlignment="1">
      <alignment vertical="center"/>
    </xf>
    <xf numFmtId="0" fontId="4" fillId="25" borderId="67" xfId="0" applyFont="1" applyFill="1" applyBorder="1" applyAlignment="1">
      <alignment horizontal="left" vertical="center"/>
    </xf>
    <xf numFmtId="0" fontId="14" fillId="25" borderId="54" xfId="0" applyFont="1" applyFill="1" applyBorder="1" applyAlignment="1">
      <alignment horizontal="left" vertical="center"/>
    </xf>
    <xf numFmtId="0" fontId="14" fillId="25" borderId="54" xfId="0" applyFont="1" applyFill="1" applyBorder="1" applyAlignment="1">
      <alignment horizontal="right" vertical="center"/>
    </xf>
    <xf numFmtId="165" fontId="23" fillId="25" borderId="55" xfId="28" applyNumberFormat="1" applyFont="1" applyFill="1" applyBorder="1" applyAlignment="1">
      <alignment vertical="center"/>
    </xf>
    <xf numFmtId="0" fontId="5" fillId="25" borderId="66" xfId="0" applyFont="1" applyFill="1" applyBorder="1" applyAlignment="1">
      <alignment vertical="center"/>
    </xf>
    <xf numFmtId="9" fontId="16" fillId="25" borderId="0" xfId="0" applyNumberFormat="1" applyFont="1" applyFill="1" applyBorder="1" applyAlignment="1">
      <alignment horizontal="center" wrapText="1"/>
    </xf>
    <xf numFmtId="168" fontId="16" fillId="25" borderId="0" xfId="0" applyNumberFormat="1" applyFont="1" applyFill="1" applyBorder="1" applyAlignment="1">
      <alignment horizontal="center" wrapText="1"/>
    </xf>
    <xf numFmtId="0" fontId="3" fillId="25" borderId="0" xfId="0" applyFont="1" applyFill="1" applyBorder="1" applyAlignment="1">
      <alignment horizontal="center" wrapText="1"/>
    </xf>
    <xf numFmtId="0" fontId="3" fillId="25" borderId="0" xfId="0" applyFont="1" applyFill="1" applyBorder="1" applyAlignment="1">
      <alignment horizontal="center" vertical="top" wrapText="1"/>
    </xf>
    <xf numFmtId="0" fontId="4" fillId="25" borderId="41" xfId="0" applyNumberFormat="1" applyFont="1" applyFill="1" applyBorder="1" applyAlignment="1">
      <alignment horizontal="left" vertical="top" wrapText="1"/>
    </xf>
    <xf numFmtId="0" fontId="3" fillId="30" borderId="0" xfId="0" applyFont="1" applyFill="1" applyBorder="1" applyAlignment="1">
      <alignment horizontal="center" vertical="center" wrapText="1"/>
    </xf>
    <xf numFmtId="165" fontId="11" fillId="24" borderId="55" xfId="28" applyNumberFormat="1" applyFont="1" applyFill="1" applyBorder="1" applyAlignment="1">
      <alignment vertical="center"/>
    </xf>
    <xf numFmtId="0" fontId="3" fillId="28" borderId="0" xfId="0" applyFont="1" applyFill="1" applyBorder="1" applyAlignment="1">
      <alignment horizontal="center" vertical="center" wrapText="1"/>
    </xf>
    <xf numFmtId="0" fontId="6" fillId="24" borderId="70" xfId="0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0" fontId="54" fillId="24" borderId="12" xfId="0" applyFont="1" applyFill="1" applyBorder="1" applyAlignment="1">
      <alignment horizontal="center" vertical="center"/>
    </xf>
    <xf numFmtId="0" fontId="3" fillId="25" borderId="0" xfId="0" applyFont="1" applyFill="1" applyBorder="1" applyAlignment="1">
      <alignment horizontal="center" vertical="center"/>
    </xf>
    <xf numFmtId="0" fontId="3" fillId="25" borderId="31" xfId="0" applyFont="1" applyFill="1" applyBorder="1" applyAlignment="1">
      <alignment horizontal="center" vertical="center" wrapText="1"/>
    </xf>
    <xf numFmtId="0" fontId="3" fillId="25" borderId="0" xfId="0" applyFont="1" applyFill="1" applyBorder="1" applyAlignment="1">
      <alignment horizontal="center" vertical="center" wrapText="1"/>
    </xf>
    <xf numFmtId="0" fontId="11" fillId="24" borderId="41" xfId="0" applyFont="1" applyFill="1" applyBorder="1" applyAlignment="1">
      <alignment vertical="center" wrapText="1"/>
    </xf>
    <xf numFmtId="0" fontId="11" fillId="24" borderId="41" xfId="0" applyFont="1" applyFill="1" applyBorder="1" applyAlignment="1">
      <alignment horizontal="center" vertical="center"/>
    </xf>
    <xf numFmtId="0" fontId="51" fillId="24" borderId="41" xfId="0" applyFont="1" applyFill="1" applyBorder="1" applyAlignment="1">
      <alignment vertical="center"/>
    </xf>
    <xf numFmtId="0" fontId="6" fillId="24" borderId="0" xfId="0" applyFont="1" applyFill="1" applyBorder="1" applyAlignment="1">
      <alignment vertical="center"/>
    </xf>
    <xf numFmtId="0" fontId="3" fillId="25" borderId="31" xfId="0" applyFont="1" applyFill="1" applyBorder="1" applyAlignment="1">
      <alignment vertical="center" wrapText="1"/>
    </xf>
    <xf numFmtId="0" fontId="3" fillId="30" borderId="31" xfId="0" applyFont="1" applyFill="1" applyBorder="1" applyAlignment="1">
      <alignment vertical="center"/>
    </xf>
    <xf numFmtId="0" fontId="3" fillId="28" borderId="31" xfId="0" applyFont="1" applyFill="1" applyBorder="1" applyAlignment="1">
      <alignment vertical="center"/>
    </xf>
    <xf numFmtId="168" fontId="16" fillId="25" borderId="31" xfId="0" applyNumberFormat="1" applyFont="1" applyFill="1" applyBorder="1" applyAlignment="1">
      <alignment horizontal="center" wrapText="1"/>
    </xf>
    <xf numFmtId="0" fontId="3" fillId="25" borderId="31" xfId="0" applyFont="1" applyFill="1" applyBorder="1" applyAlignment="1">
      <alignment horizontal="center" wrapText="1"/>
    </xf>
    <xf numFmtId="0" fontId="3" fillId="25" borderId="31" xfId="0" applyFont="1" applyFill="1" applyBorder="1" applyAlignment="1">
      <alignment horizontal="center" vertical="top" wrapText="1"/>
    </xf>
    <xf numFmtId="0" fontId="4" fillId="25" borderId="44" xfId="0" applyFont="1" applyFill="1" applyBorder="1" applyAlignment="1">
      <alignment vertical="center"/>
    </xf>
    <xf numFmtId="0" fontId="3" fillId="25" borderId="41" xfId="0" applyFont="1" applyFill="1" applyBorder="1" applyAlignment="1">
      <alignment vertical="top"/>
    </xf>
    <xf numFmtId="0" fontId="4" fillId="25" borderId="41" xfId="0" applyFont="1" applyFill="1" applyBorder="1" applyAlignment="1">
      <alignment vertical="top" wrapText="1"/>
    </xf>
    <xf numFmtId="0" fontId="57" fillId="25" borderId="41" xfId="0" applyFont="1" applyFill="1" applyBorder="1" applyAlignment="1">
      <alignment vertical="top"/>
    </xf>
    <xf numFmtId="0" fontId="4" fillId="25" borderId="41" xfId="0" applyNumberFormat="1" applyFont="1" applyFill="1" applyBorder="1" applyAlignment="1">
      <alignment vertical="top" wrapText="1"/>
    </xf>
    <xf numFmtId="0" fontId="16" fillId="0" borderId="41" xfId="0" applyFont="1" applyFill="1" applyBorder="1" applyAlignment="1">
      <alignment vertical="center" wrapText="1"/>
    </xf>
    <xf numFmtId="0" fontId="5" fillId="25" borderId="51" xfId="0" applyFont="1" applyFill="1" applyBorder="1" applyAlignment="1">
      <alignment vertical="center" wrapText="1"/>
    </xf>
    <xf numFmtId="0" fontId="6" fillId="24" borderId="31" xfId="0" applyFont="1" applyFill="1" applyBorder="1" applyAlignment="1">
      <alignment vertical="center"/>
    </xf>
    <xf numFmtId="0" fontId="51" fillId="24" borderId="51" xfId="0" applyFont="1" applyFill="1" applyBorder="1" applyAlignment="1">
      <alignment vertical="center"/>
    </xf>
    <xf numFmtId="0" fontId="3" fillId="25" borderId="0" xfId="0" applyFont="1" applyFill="1" applyBorder="1" applyAlignment="1"/>
    <xf numFmtId="0" fontId="3" fillId="25" borderId="31" xfId="0" applyFont="1" applyFill="1" applyBorder="1" applyAlignment="1">
      <alignment horizontal="center" vertical="center" wrapText="1"/>
    </xf>
    <xf numFmtId="0" fontId="3" fillId="25" borderId="0" xfId="0" applyFont="1" applyFill="1" applyBorder="1" applyAlignment="1">
      <alignment horizontal="center" vertical="center"/>
    </xf>
    <xf numFmtId="0" fontId="3" fillId="25" borderId="0" xfId="0" applyFont="1" applyFill="1" applyBorder="1" applyAlignment="1">
      <alignment horizontal="center" vertical="center" wrapText="1"/>
    </xf>
    <xf numFmtId="0" fontId="5" fillId="25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1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78" fillId="0" borderId="0" xfId="0" applyFont="1" applyFill="1" applyBorder="1" applyAlignment="1">
      <alignment vertical="center"/>
    </xf>
    <xf numFmtId="0" fontId="3" fillId="25" borderId="0" xfId="0" applyFont="1" applyFill="1" applyBorder="1" applyAlignment="1">
      <alignment horizontal="center" vertical="center" wrapText="1"/>
    </xf>
    <xf numFmtId="0" fontId="100" fillId="25" borderId="0" xfId="0" applyNumberFormat="1" applyFont="1" applyFill="1" applyBorder="1" applyAlignment="1"/>
    <xf numFmtId="0" fontId="3" fillId="25" borderId="0" xfId="0" applyFont="1" applyFill="1" applyBorder="1" applyAlignment="1">
      <alignment wrapText="1"/>
    </xf>
    <xf numFmtId="0" fontId="3" fillId="25" borderId="0" xfId="0" applyNumberFormat="1" applyFont="1" applyFill="1" applyBorder="1" applyAlignment="1">
      <alignment wrapText="1"/>
    </xf>
    <xf numFmtId="0" fontId="100" fillId="25" borderId="0" xfId="0" applyFont="1" applyFill="1" applyBorder="1" applyAlignment="1"/>
    <xf numFmtId="0" fontId="3" fillId="25" borderId="0" xfId="0" applyFont="1" applyFill="1" applyBorder="1" applyAlignment="1">
      <alignment vertical="top" wrapText="1"/>
    </xf>
    <xf numFmtId="0" fontId="3" fillId="25" borderId="0" xfId="0" applyNumberFormat="1" applyFont="1" applyFill="1" applyBorder="1" applyAlignment="1">
      <alignment vertical="top" wrapText="1"/>
    </xf>
    <xf numFmtId="0" fontId="3" fillId="25" borderId="0" xfId="0" applyNumberFormat="1" applyFont="1" applyFill="1" applyBorder="1" applyAlignment="1">
      <alignment horizontal="left" wrapText="1"/>
    </xf>
    <xf numFmtId="0" fontId="3" fillId="25" borderId="0" xfId="0" applyNumberFormat="1" applyFont="1" applyFill="1" applyBorder="1" applyAlignment="1">
      <alignment horizontal="left" vertical="top" wrapText="1"/>
    </xf>
    <xf numFmtId="44" fontId="15" fillId="25" borderId="20" xfId="28" applyFont="1" applyFill="1" applyBorder="1" applyAlignment="1">
      <alignment horizontal="center" vertical="center"/>
    </xf>
    <xf numFmtId="44" fontId="15" fillId="25" borderId="29" xfId="28" applyFont="1" applyFill="1" applyBorder="1" applyAlignment="1">
      <alignment horizontal="center" vertical="center"/>
    </xf>
    <xf numFmtId="0" fontId="3" fillId="25" borderId="0" xfId="0" applyFont="1" applyFill="1" applyBorder="1" applyAlignment="1">
      <alignment horizontal="center" vertical="center" wrapText="1"/>
    </xf>
    <xf numFmtId="0" fontId="54" fillId="24" borderId="12" xfId="0" applyFont="1" applyFill="1" applyBorder="1" applyAlignment="1">
      <alignment horizontal="center" vertical="center"/>
    </xf>
    <xf numFmtId="0" fontId="99" fillId="0" borderId="0" xfId="0" applyFont="1" applyAlignment="1">
      <alignment vertical="center"/>
    </xf>
    <xf numFmtId="44" fontId="3" fillId="0" borderId="0" xfId="28" applyFont="1" applyAlignment="1">
      <alignment vertical="center"/>
    </xf>
    <xf numFmtId="44" fontId="3" fillId="32" borderId="0" xfId="28" applyFont="1" applyFill="1" applyAlignment="1">
      <alignment vertical="center"/>
    </xf>
    <xf numFmtId="44" fontId="3" fillId="32" borderId="0" xfId="28" applyFont="1" applyFill="1" applyBorder="1" applyAlignment="1">
      <alignment vertical="center"/>
    </xf>
    <xf numFmtId="44" fontId="3" fillId="0" borderId="0" xfId="28" applyFont="1" applyBorder="1" applyAlignment="1">
      <alignment vertical="center"/>
    </xf>
    <xf numFmtId="44" fontId="80" fillId="0" borderId="0" xfId="28" applyFont="1" applyAlignment="1">
      <alignment vertical="center"/>
    </xf>
    <xf numFmtId="44" fontId="16" fillId="0" borderId="0" xfId="28" applyFont="1" applyAlignment="1">
      <alignment vertical="center"/>
    </xf>
    <xf numFmtId="44" fontId="3" fillId="0" borderId="0" xfId="28" applyFont="1" applyFill="1" applyAlignment="1">
      <alignment vertical="center"/>
    </xf>
    <xf numFmtId="0" fontId="103" fillId="34" borderId="0" xfId="0" applyFont="1" applyFill="1" applyAlignment="1">
      <alignment vertical="center"/>
    </xf>
    <xf numFmtId="44" fontId="103" fillId="34" borderId="0" xfId="0" applyNumberFormat="1" applyFont="1" applyFill="1" applyAlignment="1">
      <alignment vertical="center"/>
    </xf>
    <xf numFmtId="44" fontId="3" fillId="0" borderId="30" xfId="28" applyFont="1" applyBorder="1" applyAlignment="1">
      <alignment vertical="center"/>
    </xf>
    <xf numFmtId="44" fontId="3" fillId="33" borderId="0" xfId="28" applyFont="1" applyFill="1" applyBorder="1" applyAlignment="1">
      <alignment vertical="center"/>
    </xf>
    <xf numFmtId="44" fontId="3" fillId="28" borderId="0" xfId="28" applyFont="1" applyFill="1" applyBorder="1" applyAlignment="1">
      <alignment vertical="center"/>
    </xf>
    <xf numFmtId="44" fontId="3" fillId="32" borderId="30" xfId="28" applyFont="1" applyFill="1" applyBorder="1" applyAlignment="1">
      <alignment vertical="center"/>
    </xf>
    <xf numFmtId="44" fontId="3" fillId="32" borderId="44" xfId="28" applyFont="1" applyFill="1" applyBorder="1" applyAlignment="1">
      <alignment vertical="center"/>
    </xf>
    <xf numFmtId="44" fontId="3" fillId="32" borderId="41" xfId="28" applyFont="1" applyFill="1" applyBorder="1" applyAlignment="1">
      <alignment vertical="center"/>
    </xf>
    <xf numFmtId="44" fontId="3" fillId="33" borderId="41" xfId="28" applyFont="1" applyFill="1" applyBorder="1" applyAlignment="1">
      <alignment vertical="center"/>
    </xf>
    <xf numFmtId="0" fontId="17" fillId="0" borderId="45" xfId="0" applyFont="1" applyBorder="1" applyAlignment="1">
      <alignment vertical="center"/>
    </xf>
    <xf numFmtId="0" fontId="17" fillId="33" borderId="45" xfId="0" applyFont="1" applyFill="1" applyBorder="1" applyAlignment="1">
      <alignment vertical="center"/>
    </xf>
    <xf numFmtId="0" fontId="17" fillId="0" borderId="47" xfId="0" applyFont="1" applyBorder="1" applyAlignment="1">
      <alignment vertical="center"/>
    </xf>
    <xf numFmtId="0" fontId="17" fillId="0" borderId="53" xfId="0" applyFont="1" applyBorder="1" applyAlignment="1">
      <alignment vertical="center"/>
    </xf>
    <xf numFmtId="44" fontId="105" fillId="34" borderId="0" xfId="0" applyNumberFormat="1" applyFont="1" applyFill="1" applyAlignment="1">
      <alignment vertical="center"/>
    </xf>
    <xf numFmtId="0" fontId="105" fillId="34" borderId="0" xfId="0" applyFont="1" applyFill="1" applyAlignment="1">
      <alignment vertical="center"/>
    </xf>
    <xf numFmtId="0" fontId="17" fillId="33" borderId="39" xfId="0" applyNumberFormat="1" applyFont="1" applyFill="1" applyBorder="1" applyAlignment="1" applyProtection="1">
      <alignment horizontal="center" vertical="center"/>
      <protection locked="0"/>
    </xf>
    <xf numFmtId="0" fontId="6" fillId="24" borderId="19" xfId="0" applyFont="1" applyFill="1" applyBorder="1" applyAlignment="1">
      <alignment vertical="center"/>
    </xf>
    <xf numFmtId="0" fontId="54" fillId="24" borderId="45" xfId="0" applyFont="1" applyFill="1" applyBorder="1" applyAlignment="1">
      <alignment horizontal="center" vertical="center" wrapText="1"/>
    </xf>
    <xf numFmtId="44" fontId="85" fillId="29" borderId="69" xfId="28" applyFont="1" applyFill="1" applyBorder="1" applyAlignment="1">
      <alignment horizontal="center" vertical="center"/>
    </xf>
    <xf numFmtId="44" fontId="85" fillId="29" borderId="62" xfId="28" applyFont="1" applyFill="1" applyBorder="1" applyAlignment="1">
      <alignment horizontal="center" vertical="center"/>
    </xf>
    <xf numFmtId="0" fontId="85" fillId="29" borderId="68" xfId="0" applyFont="1" applyFill="1" applyBorder="1" applyAlignment="1">
      <alignment horizontal="center" vertical="center"/>
    </xf>
    <xf numFmtId="0" fontId="17" fillId="33" borderId="39" xfId="28" applyNumberFormat="1" applyFont="1" applyFill="1" applyBorder="1" applyAlignment="1" applyProtection="1">
      <alignment horizontal="center" vertical="center"/>
      <protection locked="0"/>
    </xf>
    <xf numFmtId="0" fontId="11" fillId="24" borderId="12" xfId="0" applyNumberFormat="1" applyFont="1" applyFill="1" applyBorder="1" applyAlignment="1">
      <alignment vertical="center"/>
    </xf>
    <xf numFmtId="0" fontId="11" fillId="24" borderId="33" xfId="0" applyFont="1" applyFill="1" applyBorder="1" applyAlignment="1">
      <alignment vertical="center"/>
    </xf>
    <xf numFmtId="0" fontId="17" fillId="33" borderId="39" xfId="28" applyNumberFormat="1" applyFont="1" applyFill="1" applyBorder="1" applyAlignment="1" applyProtection="1">
      <alignment horizontal="center" vertical="center"/>
      <protection locked="0"/>
    </xf>
    <xf numFmtId="0" fontId="3" fillId="30" borderId="47" xfId="0" applyFont="1" applyFill="1" applyBorder="1" applyAlignment="1">
      <alignment horizontal="left" indent="1"/>
    </xf>
    <xf numFmtId="0" fontId="56" fillId="30" borderId="45" xfId="0" applyFont="1" applyFill="1" applyBorder="1" applyAlignment="1"/>
    <xf numFmtId="0" fontId="3" fillId="30" borderId="45" xfId="0" applyFont="1" applyFill="1" applyBorder="1"/>
    <xf numFmtId="0" fontId="3" fillId="30" borderId="45" xfId="0" applyFont="1" applyFill="1" applyBorder="1" applyAlignment="1">
      <alignment vertical="center"/>
    </xf>
    <xf numFmtId="0" fontId="3" fillId="30" borderId="45" xfId="0" applyFont="1" applyFill="1" applyBorder="1" applyAlignment="1">
      <alignment horizontal="center" vertical="center" wrapText="1"/>
    </xf>
    <xf numFmtId="0" fontId="3" fillId="30" borderId="53" xfId="0" applyFont="1" applyFill="1" applyBorder="1" applyAlignment="1">
      <alignment vertical="center"/>
    </xf>
    <xf numFmtId="0" fontId="3" fillId="30" borderId="44" xfId="0" applyFont="1" applyFill="1" applyBorder="1" applyAlignment="1">
      <alignment vertical="center"/>
    </xf>
    <xf numFmtId="0" fontId="3" fillId="30" borderId="41" xfId="0" applyFont="1" applyFill="1" applyBorder="1" applyAlignment="1">
      <alignment horizontal="left" vertical="center"/>
    </xf>
    <xf numFmtId="0" fontId="3" fillId="30" borderId="41" xfId="0" applyFont="1" applyFill="1" applyBorder="1" applyAlignment="1">
      <alignment vertical="center"/>
    </xf>
    <xf numFmtId="164" fontId="16" fillId="30" borderId="41" xfId="0" applyNumberFormat="1" applyFont="1" applyFill="1" applyBorder="1" applyAlignment="1">
      <alignment horizontal="center" vertical="center" wrapText="1"/>
    </xf>
    <xf numFmtId="0" fontId="3" fillId="30" borderId="51" xfId="0" applyFont="1" applyFill="1" applyBorder="1" applyAlignment="1">
      <alignment vertical="center"/>
    </xf>
    <xf numFmtId="0" fontId="107" fillId="25" borderId="0" xfId="0" applyFont="1" applyFill="1" applyBorder="1" applyAlignment="1">
      <alignment vertical="center"/>
    </xf>
    <xf numFmtId="0" fontId="16" fillId="25" borderId="0" xfId="0" applyFont="1" applyFill="1" applyBorder="1" applyAlignment="1">
      <alignment vertical="center"/>
    </xf>
    <xf numFmtId="165" fontId="12" fillId="25" borderId="50" xfId="28" applyNumberFormat="1" applyFont="1" applyFill="1" applyBorder="1" applyAlignment="1">
      <alignment vertical="center"/>
    </xf>
    <xf numFmtId="165" fontId="12" fillId="25" borderId="24" xfId="28" applyNumberFormat="1" applyFont="1" applyFill="1" applyBorder="1" applyAlignment="1">
      <alignment vertical="center"/>
    </xf>
    <xf numFmtId="0" fontId="17" fillId="33" borderId="24" xfId="28" applyNumberFormat="1" applyFont="1" applyFill="1" applyBorder="1" applyAlignment="1" applyProtection="1">
      <alignment horizontal="center" vertical="center"/>
      <protection locked="0"/>
    </xf>
    <xf numFmtId="0" fontId="17" fillId="33" borderId="24" xfId="0" applyNumberFormat="1" applyFont="1" applyFill="1" applyBorder="1" applyAlignment="1" applyProtection="1">
      <alignment horizontal="center" vertical="center"/>
      <protection locked="0"/>
    </xf>
    <xf numFmtId="0" fontId="6" fillId="24" borderId="12" xfId="0" applyFont="1" applyFill="1" applyBorder="1" applyAlignment="1">
      <alignment vertical="center"/>
    </xf>
    <xf numFmtId="0" fontId="108" fillId="30" borderId="45" xfId="0" applyFont="1" applyFill="1" applyBorder="1" applyAlignment="1">
      <alignment horizontal="center" vertical="center"/>
    </xf>
    <xf numFmtId="0" fontId="108" fillId="30" borderId="45" xfId="0" applyFont="1" applyFill="1" applyBorder="1" applyAlignment="1">
      <alignment vertical="center"/>
    </xf>
    <xf numFmtId="0" fontId="108" fillId="30" borderId="53" xfId="0" applyFont="1" applyFill="1" applyBorder="1" applyAlignment="1">
      <alignment horizontal="center" vertical="center"/>
    </xf>
    <xf numFmtId="0" fontId="4" fillId="30" borderId="10" xfId="0" applyFont="1" applyFill="1" applyBorder="1" applyAlignment="1">
      <alignment vertical="center"/>
    </xf>
    <xf numFmtId="165" fontId="4" fillId="30" borderId="10" xfId="28" applyNumberFormat="1" applyFont="1" applyFill="1" applyBorder="1" applyAlignment="1">
      <alignment vertical="center"/>
    </xf>
    <xf numFmtId="165" fontId="4" fillId="30" borderId="10" xfId="28" applyNumberFormat="1" applyFont="1" applyFill="1" applyBorder="1" applyAlignment="1">
      <alignment horizontal="right" vertical="center"/>
    </xf>
    <xf numFmtId="165" fontId="4" fillId="30" borderId="13" xfId="28" applyNumberFormat="1" applyFont="1" applyFill="1" applyBorder="1" applyAlignment="1">
      <alignment horizontal="right" vertical="center"/>
    </xf>
    <xf numFmtId="0" fontId="11" fillId="24" borderId="25" xfId="0" applyFont="1" applyFill="1" applyBorder="1" applyAlignment="1">
      <alignment horizontal="left" vertical="center"/>
    </xf>
    <xf numFmtId="0" fontId="11" fillId="24" borderId="44" xfId="0" applyFont="1" applyFill="1" applyBorder="1" applyAlignment="1">
      <alignment vertical="center"/>
    </xf>
    <xf numFmtId="0" fontId="11" fillId="24" borderId="59" xfId="0" applyFont="1" applyFill="1" applyBorder="1" applyAlignment="1">
      <alignment vertical="center"/>
    </xf>
    <xf numFmtId="0" fontId="11" fillId="24" borderId="60" xfId="0" applyFont="1" applyFill="1" applyBorder="1" applyAlignment="1">
      <alignment vertical="center"/>
    </xf>
    <xf numFmtId="0" fontId="16" fillId="25" borderId="30" xfId="0" applyFont="1" applyFill="1" applyBorder="1" applyAlignment="1">
      <alignment vertical="center"/>
    </xf>
    <xf numFmtId="0" fontId="53" fillId="25" borderId="0" xfId="0" applyFont="1" applyFill="1" applyBorder="1" applyAlignment="1">
      <alignment vertical="center"/>
    </xf>
    <xf numFmtId="165" fontId="53" fillId="25" borderId="0" xfId="28" applyNumberFormat="1" applyFont="1" applyFill="1" applyBorder="1" applyAlignment="1">
      <alignment vertical="center"/>
    </xf>
    <xf numFmtId="165" fontId="53" fillId="25" borderId="0" xfId="28" applyNumberFormat="1" applyFont="1" applyFill="1" applyBorder="1" applyAlignment="1">
      <alignment horizontal="right" vertical="center"/>
    </xf>
    <xf numFmtId="165" fontId="53" fillId="25" borderId="31" xfId="28" applyNumberFormat="1" applyFont="1" applyFill="1" applyBorder="1" applyAlignment="1">
      <alignment horizontal="right" vertical="center"/>
    </xf>
    <xf numFmtId="0" fontId="10" fillId="25" borderId="30" xfId="0" applyFont="1" applyFill="1" applyBorder="1" applyAlignment="1">
      <alignment vertical="center"/>
    </xf>
    <xf numFmtId="0" fontId="51" fillId="24" borderId="47" xfId="0" applyFont="1" applyFill="1" applyBorder="1" applyAlignment="1">
      <alignment vertical="center"/>
    </xf>
    <xf numFmtId="0" fontId="11" fillId="24" borderId="45" xfId="0" applyFont="1" applyFill="1" applyBorder="1" applyAlignment="1">
      <alignment vertical="center"/>
    </xf>
    <xf numFmtId="0" fontId="3" fillId="24" borderId="45" xfId="0" applyFont="1" applyFill="1" applyBorder="1" applyAlignment="1">
      <alignment vertical="center"/>
    </xf>
    <xf numFmtId="44" fontId="101" fillId="0" borderId="0" xfId="28" applyFont="1" applyBorder="1" applyAlignment="1">
      <alignment vertical="center"/>
    </xf>
    <xf numFmtId="0" fontId="3" fillId="34" borderId="0" xfId="0" applyFont="1" applyFill="1" applyAlignment="1">
      <alignment vertical="center" wrapText="1"/>
    </xf>
    <xf numFmtId="0" fontId="3" fillId="33" borderId="30" xfId="0" applyFont="1" applyFill="1" applyBorder="1" applyAlignment="1">
      <alignment vertical="center"/>
    </xf>
    <xf numFmtId="0" fontId="3" fillId="33" borderId="0" xfId="0" applyFont="1" applyFill="1" applyBorder="1" applyAlignment="1">
      <alignment vertical="center"/>
    </xf>
    <xf numFmtId="0" fontId="29" fillId="33" borderId="0" xfId="0" applyFont="1" applyFill="1" applyBorder="1" applyAlignment="1">
      <alignment horizontal="left" vertical="center"/>
    </xf>
    <xf numFmtId="0" fontId="3" fillId="33" borderId="12" xfId="0" applyFont="1" applyFill="1" applyBorder="1" applyAlignment="1">
      <alignment vertical="center"/>
    </xf>
    <xf numFmtId="0" fontId="29" fillId="33" borderId="12" xfId="0" applyFont="1" applyFill="1" applyBorder="1" applyAlignment="1">
      <alignment vertical="center"/>
    </xf>
    <xf numFmtId="0" fontId="5" fillId="33" borderId="30" xfId="0" applyFont="1" applyFill="1" applyBorder="1" applyAlignment="1">
      <alignment vertical="center"/>
    </xf>
    <xf numFmtId="0" fontId="5" fillId="33" borderId="0" xfId="0" applyFont="1" applyFill="1" applyBorder="1" applyAlignment="1">
      <alignment vertical="center"/>
    </xf>
    <xf numFmtId="0" fontId="3" fillId="33" borderId="12" xfId="0" applyFont="1" applyFill="1" applyBorder="1" applyAlignment="1">
      <alignment horizontal="left" vertical="center"/>
    </xf>
    <xf numFmtId="0" fontId="16" fillId="33" borderId="45" xfId="0" applyFont="1" applyFill="1" applyBorder="1" applyAlignment="1">
      <alignment horizontal="right" vertical="center" wrapText="1"/>
    </xf>
    <xf numFmtId="0" fontId="3" fillId="33" borderId="12" xfId="0" applyFont="1" applyFill="1" applyBorder="1" applyAlignment="1">
      <alignment horizontal="right" vertical="center"/>
    </xf>
    <xf numFmtId="0" fontId="48" fillId="33" borderId="0" xfId="0" applyFont="1" applyFill="1" applyBorder="1" applyAlignment="1">
      <alignment horizontal="left" vertical="center"/>
    </xf>
    <xf numFmtId="0" fontId="3" fillId="33" borderId="0" xfId="0" applyFont="1" applyFill="1" applyBorder="1" applyAlignment="1">
      <alignment vertical="center" wrapText="1"/>
    </xf>
    <xf numFmtId="0" fontId="5" fillId="33" borderId="12" xfId="0" applyFont="1" applyFill="1" applyBorder="1" applyAlignment="1">
      <alignment vertical="center"/>
    </xf>
    <xf numFmtId="0" fontId="10" fillId="33" borderId="0" xfId="0" applyFont="1" applyFill="1" applyBorder="1" applyAlignment="1">
      <alignment vertical="center"/>
    </xf>
    <xf numFmtId="0" fontId="108" fillId="30" borderId="23" xfId="0" applyFont="1" applyFill="1" applyBorder="1" applyAlignment="1">
      <alignment horizontal="center" vertical="center" wrapText="1"/>
    </xf>
    <xf numFmtId="0" fontId="108" fillId="30" borderId="10" xfId="0" applyFont="1" applyFill="1" applyBorder="1" applyAlignment="1">
      <alignment horizontal="center" vertical="center" wrapText="1"/>
    </xf>
    <xf numFmtId="0" fontId="108" fillId="30" borderId="13" xfId="0" applyFont="1" applyFill="1" applyBorder="1" applyAlignment="1">
      <alignment horizontal="center" vertical="center" wrapText="1"/>
    </xf>
    <xf numFmtId="0" fontId="54" fillId="24" borderId="20" xfId="0" applyFont="1" applyFill="1" applyBorder="1" applyAlignment="1">
      <alignment horizontal="center" vertical="center"/>
    </xf>
    <xf numFmtId="0" fontId="54" fillId="24" borderId="11" xfId="0" applyFont="1" applyFill="1" applyBorder="1" applyAlignment="1">
      <alignment horizontal="center" vertical="center"/>
    </xf>
    <xf numFmtId="0" fontId="54" fillId="24" borderId="26" xfId="0" applyFont="1" applyFill="1" applyBorder="1" applyAlignment="1">
      <alignment horizontal="center" vertical="center"/>
    </xf>
    <xf numFmtId="0" fontId="54" fillId="24" borderId="12" xfId="0" applyFont="1" applyFill="1" applyBorder="1" applyAlignment="1">
      <alignment horizontal="center" vertical="center"/>
    </xf>
    <xf numFmtId="0" fontId="54" fillId="24" borderId="33" xfId="0" applyFont="1" applyFill="1" applyBorder="1" applyAlignment="1">
      <alignment horizontal="center" vertical="center"/>
    </xf>
    <xf numFmtId="44" fontId="15" fillId="25" borderId="66" xfId="28" applyFont="1" applyFill="1" applyBorder="1" applyAlignment="1">
      <alignment horizontal="center" vertical="center"/>
    </xf>
    <xf numFmtId="44" fontId="15" fillId="25" borderId="55" xfId="28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44" fontId="15" fillId="25" borderId="20" xfId="28" applyFont="1" applyFill="1" applyBorder="1" applyAlignment="1">
      <alignment horizontal="center" vertical="center"/>
    </xf>
    <xf numFmtId="44" fontId="15" fillId="25" borderId="29" xfId="28" applyFont="1" applyFill="1" applyBorder="1" applyAlignment="1">
      <alignment horizontal="center" vertical="center"/>
    </xf>
    <xf numFmtId="0" fontId="17" fillId="33" borderId="39" xfId="28" applyNumberFormat="1" applyFont="1" applyFill="1" applyBorder="1" applyAlignment="1" applyProtection="1">
      <alignment horizontal="center" vertical="center"/>
      <protection locked="0"/>
    </xf>
    <xf numFmtId="44" fontId="15" fillId="0" borderId="20" xfId="28" applyFont="1" applyFill="1" applyBorder="1" applyAlignment="1">
      <alignment horizontal="center" vertical="center"/>
    </xf>
    <xf numFmtId="44" fontId="15" fillId="0" borderId="29" xfId="28" applyFont="1" applyFill="1" applyBorder="1" applyAlignment="1">
      <alignment horizontal="center" vertical="center"/>
    </xf>
    <xf numFmtId="0" fontId="70" fillId="33" borderId="39" xfId="28" applyNumberFormat="1" applyFont="1" applyFill="1" applyBorder="1" applyAlignment="1" applyProtection="1">
      <alignment horizontal="center" vertical="center"/>
      <protection locked="0"/>
    </xf>
    <xf numFmtId="0" fontId="16" fillId="0" borderId="25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0" fontId="16" fillId="0" borderId="29" xfId="0" applyFont="1" applyFill="1" applyBorder="1" applyAlignment="1">
      <alignment horizontal="left" vertical="center"/>
    </xf>
    <xf numFmtId="0" fontId="17" fillId="33" borderId="39" xfId="0" applyNumberFormat="1" applyFont="1" applyFill="1" applyBorder="1" applyAlignment="1" applyProtection="1">
      <alignment horizontal="center" vertical="center"/>
      <protection locked="0"/>
    </xf>
    <xf numFmtId="44" fontId="15" fillId="25" borderId="20" xfId="0" applyNumberFormat="1" applyFont="1" applyFill="1" applyBorder="1" applyAlignment="1">
      <alignment vertical="center"/>
    </xf>
    <xf numFmtId="44" fontId="15" fillId="25" borderId="29" xfId="0" applyNumberFormat="1" applyFont="1" applyFill="1" applyBorder="1" applyAlignment="1">
      <alignment vertical="center"/>
    </xf>
    <xf numFmtId="44" fontId="15" fillId="25" borderId="20" xfId="0" applyNumberFormat="1" applyFont="1" applyFill="1" applyBorder="1" applyAlignment="1">
      <alignment horizontal="center" vertical="center"/>
    </xf>
    <xf numFmtId="44" fontId="15" fillId="25" borderId="29" xfId="0" applyNumberFormat="1" applyFont="1" applyFill="1" applyBorder="1" applyAlignment="1">
      <alignment horizontal="center" vertical="center"/>
    </xf>
    <xf numFmtId="0" fontId="54" fillId="24" borderId="24" xfId="0" applyFont="1" applyFill="1" applyBorder="1" applyAlignment="1">
      <alignment horizontal="center" vertical="center"/>
    </xf>
    <xf numFmtId="0" fontId="6" fillId="24" borderId="52" xfId="0" applyFont="1" applyFill="1" applyBorder="1" applyAlignment="1">
      <alignment horizontal="center" vertical="center"/>
    </xf>
    <xf numFmtId="0" fontId="54" fillId="24" borderId="28" xfId="0" applyFont="1" applyFill="1" applyBorder="1" applyAlignment="1">
      <alignment horizontal="center" vertical="center"/>
    </xf>
    <xf numFmtId="0" fontId="54" fillId="24" borderId="27" xfId="0" applyFont="1" applyFill="1" applyBorder="1" applyAlignment="1">
      <alignment horizontal="center" vertical="center"/>
    </xf>
    <xf numFmtId="0" fontId="54" fillId="24" borderId="17" xfId="0" applyFont="1" applyFill="1" applyBorder="1" applyAlignment="1">
      <alignment horizontal="center" vertical="center"/>
    </xf>
    <xf numFmtId="0" fontId="15" fillId="33" borderId="27" xfId="0" applyFont="1" applyFill="1" applyBorder="1" applyAlignment="1" applyProtection="1">
      <alignment horizontal="left"/>
      <protection locked="0"/>
    </xf>
    <xf numFmtId="0" fontId="15" fillId="33" borderId="12" xfId="0" applyFont="1" applyFill="1" applyBorder="1" applyAlignment="1" applyProtection="1">
      <alignment horizontal="left"/>
      <protection locked="0"/>
    </xf>
    <xf numFmtId="0" fontId="15" fillId="33" borderId="58" xfId="0" applyFont="1" applyFill="1" applyBorder="1" applyAlignment="1" applyProtection="1">
      <alignment horizontal="left"/>
      <protection locked="0"/>
    </xf>
    <xf numFmtId="0" fontId="15" fillId="33" borderId="33" xfId="0" applyFont="1" applyFill="1" applyBorder="1" applyAlignment="1" applyProtection="1">
      <alignment horizontal="left"/>
      <protection locked="0"/>
    </xf>
    <xf numFmtId="0" fontId="98" fillId="33" borderId="27" xfId="36" applyFont="1" applyFill="1" applyBorder="1" applyAlignment="1" applyProtection="1">
      <alignment horizontal="left"/>
      <protection locked="0"/>
    </xf>
    <xf numFmtId="0" fontId="98" fillId="33" borderId="58" xfId="36" applyFont="1" applyFill="1" applyBorder="1" applyAlignment="1" applyProtection="1">
      <alignment horizontal="left"/>
      <protection locked="0"/>
    </xf>
    <xf numFmtId="0" fontId="98" fillId="33" borderId="12" xfId="36" applyFont="1" applyFill="1" applyBorder="1" applyAlignment="1" applyProtection="1">
      <alignment horizontal="left"/>
      <protection locked="0"/>
    </xf>
    <xf numFmtId="0" fontId="98" fillId="33" borderId="33" xfId="36" applyFont="1" applyFill="1" applyBorder="1" applyAlignment="1" applyProtection="1">
      <alignment horizontal="left"/>
      <protection locked="0"/>
    </xf>
    <xf numFmtId="0" fontId="3" fillId="33" borderId="27" xfId="0" applyFont="1" applyFill="1" applyBorder="1" applyAlignment="1" applyProtection="1">
      <alignment horizontal="left" vertical="center"/>
      <protection locked="0"/>
    </xf>
    <xf numFmtId="0" fontId="3" fillId="33" borderId="12" xfId="0" applyFont="1" applyFill="1" applyBorder="1" applyAlignment="1" applyProtection="1">
      <alignment horizontal="left" vertical="center"/>
      <protection locked="0"/>
    </xf>
    <xf numFmtId="0" fontId="54" fillId="24" borderId="16" xfId="0" applyFont="1" applyFill="1" applyBorder="1" applyAlignment="1">
      <alignment horizontal="center" vertical="center"/>
    </xf>
    <xf numFmtId="0" fontId="6" fillId="24" borderId="15" xfId="0" applyFont="1" applyFill="1" applyBorder="1" applyAlignment="1">
      <alignment horizontal="center" vertical="center"/>
    </xf>
    <xf numFmtId="0" fontId="16" fillId="25" borderId="0" xfId="0" applyFont="1" applyFill="1" applyBorder="1" applyAlignment="1">
      <alignment horizontal="left" vertical="center"/>
    </xf>
    <xf numFmtId="0" fontId="3" fillId="25" borderId="31" xfId="0" applyFont="1" applyFill="1" applyBorder="1" applyAlignment="1">
      <alignment horizontal="left" vertical="center"/>
    </xf>
    <xf numFmtId="0" fontId="3" fillId="25" borderId="0" xfId="0" applyFont="1" applyFill="1" applyBorder="1" applyAlignment="1">
      <alignment horizontal="left" vertical="center"/>
    </xf>
    <xf numFmtId="0" fontId="3" fillId="25" borderId="0" xfId="0" applyFont="1" applyFill="1" applyBorder="1" applyAlignment="1" applyProtection="1">
      <alignment horizontal="center" vertical="center"/>
      <protection locked="0"/>
    </xf>
    <xf numFmtId="0" fontId="17" fillId="33" borderId="27" xfId="0" applyFont="1" applyFill="1" applyBorder="1" applyAlignment="1" applyProtection="1">
      <alignment horizontal="left"/>
      <protection locked="0"/>
    </xf>
    <xf numFmtId="0" fontId="17" fillId="33" borderId="12" xfId="0" applyFont="1" applyFill="1" applyBorder="1" applyAlignment="1" applyProtection="1">
      <alignment horizontal="left"/>
      <protection locked="0"/>
    </xf>
    <xf numFmtId="0" fontId="3" fillId="33" borderId="27" xfId="0" applyFont="1" applyFill="1" applyBorder="1" applyAlignment="1" applyProtection="1">
      <alignment horizontal="left"/>
      <protection locked="0"/>
    </xf>
    <xf numFmtId="0" fontId="3" fillId="33" borderId="12" xfId="0" applyFont="1" applyFill="1" applyBorder="1" applyAlignment="1" applyProtection="1">
      <alignment horizontal="left"/>
      <protection locked="0"/>
    </xf>
    <xf numFmtId="0" fontId="54" fillId="24" borderId="50" xfId="0" applyFont="1" applyFill="1" applyBorder="1" applyAlignment="1">
      <alignment horizontal="center" vertical="center"/>
    </xf>
    <xf numFmtId="0" fontId="6" fillId="24" borderId="49" xfId="0" applyFont="1" applyFill="1" applyBorder="1" applyAlignment="1">
      <alignment horizontal="center" vertical="center"/>
    </xf>
    <xf numFmtId="0" fontId="16" fillId="25" borderId="27" xfId="0" applyFont="1" applyFill="1" applyBorder="1" applyAlignment="1">
      <alignment horizontal="left"/>
    </xf>
    <xf numFmtId="0" fontId="57" fillId="25" borderId="27" xfId="0" applyFont="1" applyFill="1" applyBorder="1" applyAlignment="1">
      <alignment horizontal="left"/>
    </xf>
    <xf numFmtId="0" fontId="57" fillId="25" borderId="58" xfId="0" applyFont="1" applyFill="1" applyBorder="1" applyAlignment="1">
      <alignment horizontal="left"/>
    </xf>
    <xf numFmtId="0" fontId="57" fillId="25" borderId="0" xfId="0" applyFont="1" applyFill="1" applyBorder="1" applyAlignment="1">
      <alignment horizontal="left"/>
    </xf>
    <xf numFmtId="0" fontId="57" fillId="25" borderId="31" xfId="0" applyFont="1" applyFill="1" applyBorder="1" applyAlignment="1">
      <alignment horizontal="left"/>
    </xf>
    <xf numFmtId="0" fontId="51" fillId="24" borderId="38" xfId="0" applyFont="1" applyFill="1" applyBorder="1" applyAlignment="1">
      <alignment horizontal="left" vertical="center"/>
    </xf>
    <xf numFmtId="0" fontId="51" fillId="24" borderId="27" xfId="0" applyFont="1" applyFill="1" applyBorder="1" applyAlignment="1">
      <alignment horizontal="left" vertical="center"/>
    </xf>
    <xf numFmtId="0" fontId="51" fillId="24" borderId="32" xfId="0" applyFont="1" applyFill="1" applyBorder="1" applyAlignment="1">
      <alignment horizontal="left" vertical="center"/>
    </xf>
    <xf numFmtId="0" fontId="51" fillId="24" borderId="12" xfId="0" applyFont="1" applyFill="1" applyBorder="1" applyAlignment="1">
      <alignment horizontal="left" vertical="center"/>
    </xf>
    <xf numFmtId="0" fontId="104" fillId="0" borderId="39" xfId="0" applyFont="1" applyBorder="1" applyAlignment="1">
      <alignment horizontal="left" vertical="center"/>
    </xf>
    <xf numFmtId="0" fontId="104" fillId="25" borderId="39" xfId="0" applyFont="1" applyFill="1" applyBorder="1" applyAlignment="1">
      <alignment horizontal="left" vertical="top"/>
    </xf>
    <xf numFmtId="0" fontId="79" fillId="25" borderId="0" xfId="0" applyFont="1" applyFill="1" applyBorder="1" applyAlignment="1">
      <alignment horizontal="center" vertical="center" wrapText="1"/>
    </xf>
    <xf numFmtId="166" fontId="79" fillId="25" borderId="0" xfId="0" applyNumberFormat="1" applyFont="1" applyFill="1" applyBorder="1" applyAlignment="1">
      <alignment horizontal="center" vertical="center" wrapText="1"/>
    </xf>
    <xf numFmtId="0" fontId="79" fillId="25" borderId="0" xfId="0" applyFont="1" applyFill="1" applyBorder="1" applyAlignment="1" applyProtection="1">
      <alignment horizontal="center" vertical="center"/>
      <protection locked="0"/>
    </xf>
    <xf numFmtId="0" fontId="108" fillId="30" borderId="59" xfId="0" applyFont="1" applyFill="1" applyBorder="1" applyAlignment="1">
      <alignment horizontal="left" vertical="center"/>
    </xf>
    <xf numFmtId="0" fontId="108" fillId="30" borderId="60" xfId="0" applyFont="1" applyFill="1" applyBorder="1" applyAlignment="1">
      <alignment horizontal="left" vertical="center"/>
    </xf>
    <xf numFmtId="0" fontId="108" fillId="30" borderId="45" xfId="0" applyFont="1" applyFill="1" applyBorder="1" applyAlignment="1">
      <alignment horizontal="center" vertical="center" wrapText="1"/>
    </xf>
    <xf numFmtId="0" fontId="49" fillId="24" borderId="23" xfId="0" applyFont="1" applyFill="1" applyBorder="1" applyAlignment="1">
      <alignment horizontal="left" vertical="center"/>
    </xf>
    <xf numFmtId="0" fontId="49" fillId="24" borderId="10" xfId="0" applyFont="1" applyFill="1" applyBorder="1" applyAlignment="1">
      <alignment horizontal="left" vertical="center"/>
    </xf>
    <xf numFmtId="0" fontId="102" fillId="24" borderId="10" xfId="36" applyFont="1" applyFill="1" applyBorder="1" applyAlignment="1" applyProtection="1">
      <alignment horizontal="center" vertical="center"/>
    </xf>
    <xf numFmtId="0" fontId="102" fillId="24" borderId="13" xfId="36" applyFont="1" applyFill="1" applyBorder="1" applyAlignment="1" applyProtection="1">
      <alignment horizontal="center" vertical="center"/>
    </xf>
    <xf numFmtId="0" fontId="30" fillId="25" borderId="0" xfId="0" applyFont="1" applyFill="1" applyBorder="1" applyAlignment="1">
      <alignment horizontal="center" vertical="center"/>
    </xf>
    <xf numFmtId="0" fontId="15" fillId="33" borderId="45" xfId="0" applyFont="1" applyFill="1" applyBorder="1" applyAlignment="1" applyProtection="1">
      <alignment horizontal="left"/>
      <protection locked="0"/>
    </xf>
    <xf numFmtId="0" fontId="3" fillId="33" borderId="45" xfId="0" applyFont="1" applyFill="1" applyBorder="1" applyAlignment="1" applyProtection="1">
      <alignment horizontal="left"/>
      <protection locked="0"/>
    </xf>
    <xf numFmtId="0" fontId="15" fillId="33" borderId="53" xfId="0" applyFont="1" applyFill="1" applyBorder="1" applyAlignment="1" applyProtection="1">
      <alignment horizontal="left"/>
      <protection locked="0"/>
    </xf>
    <xf numFmtId="0" fontId="51" fillId="24" borderId="25" xfId="0" applyFont="1" applyFill="1" applyBorder="1" applyAlignment="1">
      <alignment horizontal="left" vertical="center"/>
    </xf>
    <xf numFmtId="0" fontId="51" fillId="24" borderId="11" xfId="0" applyFont="1" applyFill="1" applyBorder="1" applyAlignment="1">
      <alignment horizontal="left" vertical="center"/>
    </xf>
    <xf numFmtId="0" fontId="11" fillId="24" borderId="25" xfId="0" applyFont="1" applyFill="1" applyBorder="1" applyAlignment="1">
      <alignment horizontal="left" vertical="center"/>
    </xf>
    <xf numFmtId="0" fontId="11" fillId="24" borderId="11" xfId="0" applyFont="1" applyFill="1" applyBorder="1" applyAlignment="1">
      <alignment horizontal="left" vertical="center"/>
    </xf>
    <xf numFmtId="0" fontId="11" fillId="24" borderId="29" xfId="0" applyFont="1" applyFill="1" applyBorder="1" applyAlignment="1">
      <alignment horizontal="left" vertical="center"/>
    </xf>
    <xf numFmtId="0" fontId="3" fillId="25" borderId="39" xfId="0" applyFont="1" applyFill="1" applyBorder="1" applyAlignment="1">
      <alignment horizontal="left" vertical="center"/>
    </xf>
    <xf numFmtId="165" fontId="23" fillId="25" borderId="54" xfId="28" applyNumberFormat="1" applyFont="1" applyFill="1" applyBorder="1" applyAlignment="1">
      <alignment horizontal="center" vertical="center"/>
    </xf>
    <xf numFmtId="0" fontId="54" fillId="24" borderId="1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165" fontId="11" fillId="24" borderId="41" xfId="28" applyNumberFormat="1" applyFont="1" applyFill="1" applyBorder="1" applyAlignment="1">
      <alignment horizontal="center" vertical="center"/>
    </xf>
    <xf numFmtId="0" fontId="5" fillId="25" borderId="0" xfId="0" applyFont="1" applyFill="1" applyBorder="1" applyAlignment="1">
      <alignment horizontal="left" vertical="center"/>
    </xf>
    <xf numFmtId="0" fontId="3" fillId="25" borderId="0" xfId="0" applyFont="1" applyFill="1" applyBorder="1" applyAlignment="1">
      <alignment horizontal="center" vertical="center"/>
    </xf>
    <xf numFmtId="0" fontId="3" fillId="25" borderId="45" xfId="0" applyFont="1" applyFill="1" applyBorder="1" applyAlignment="1">
      <alignment horizontal="center" vertical="center" wrapText="1"/>
    </xf>
    <xf numFmtId="0" fontId="3" fillId="25" borderId="0" xfId="0" applyFont="1" applyFill="1" applyBorder="1" applyAlignment="1">
      <alignment horizontal="center" vertical="center" wrapText="1"/>
    </xf>
    <xf numFmtId="0" fontId="13" fillId="24" borderId="23" xfId="0" applyFont="1" applyFill="1" applyBorder="1" applyAlignment="1">
      <alignment vertical="center"/>
    </xf>
    <xf numFmtId="0" fontId="13" fillId="24" borderId="10" xfId="0" applyFont="1" applyFill="1" applyBorder="1" applyAlignment="1">
      <alignment vertical="center"/>
    </xf>
    <xf numFmtId="0" fontId="13" fillId="24" borderId="13" xfId="0" applyFont="1" applyFill="1" applyBorder="1" applyAlignment="1">
      <alignment vertical="center"/>
    </xf>
    <xf numFmtId="0" fontId="5" fillId="25" borderId="0" xfId="0" applyFont="1" applyFill="1" applyBorder="1" applyAlignment="1">
      <alignment vertical="center"/>
    </xf>
    <xf numFmtId="0" fontId="16" fillId="25" borderId="0" xfId="0" applyFont="1" applyFill="1" applyBorder="1" applyAlignment="1">
      <alignment horizontal="center" vertical="center"/>
    </xf>
    <xf numFmtId="44" fontId="101" fillId="25" borderId="20" xfId="28" applyFont="1" applyFill="1" applyBorder="1" applyAlignment="1">
      <alignment horizontal="center" vertical="center" wrapText="1"/>
    </xf>
    <xf numFmtId="44" fontId="101" fillId="25" borderId="11" xfId="28" applyFont="1" applyFill="1" applyBorder="1" applyAlignment="1">
      <alignment horizontal="center" vertical="center" wrapText="1"/>
    </xf>
    <xf numFmtId="44" fontId="101" fillId="25" borderId="29" xfId="28" applyFont="1" applyFill="1" applyBorder="1" applyAlignment="1">
      <alignment horizontal="center" vertical="center" wrapText="1"/>
    </xf>
    <xf numFmtId="0" fontId="3" fillId="25" borderId="31" xfId="0" applyFont="1" applyFill="1" applyBorder="1" applyAlignment="1">
      <alignment horizontal="center" vertical="center" wrapText="1"/>
    </xf>
    <xf numFmtId="0" fontId="17" fillId="30" borderId="23" xfId="0" applyFont="1" applyFill="1" applyBorder="1" applyAlignment="1">
      <alignment horizontal="center" vertical="center"/>
    </xf>
    <xf numFmtId="0" fontId="17" fillId="30" borderId="10" xfId="0" applyFont="1" applyFill="1" applyBorder="1" applyAlignment="1">
      <alignment horizontal="center" vertical="center"/>
    </xf>
    <xf numFmtId="0" fontId="17" fillId="30" borderId="13" xfId="0" applyFont="1" applyFill="1" applyBorder="1" applyAlignment="1">
      <alignment horizontal="center" vertical="center"/>
    </xf>
    <xf numFmtId="0" fontId="104" fillId="25" borderId="20" xfId="0" applyFont="1" applyFill="1" applyBorder="1" applyAlignment="1">
      <alignment horizontal="left" vertical="top"/>
    </xf>
    <xf numFmtId="0" fontId="104" fillId="25" borderId="29" xfId="0" applyFont="1" applyFill="1" applyBorder="1" applyAlignment="1">
      <alignment horizontal="left" vertical="top"/>
    </xf>
    <xf numFmtId="0" fontId="104" fillId="0" borderId="20" xfId="0" applyFont="1" applyBorder="1" applyAlignment="1">
      <alignment horizontal="left" vertical="center"/>
    </xf>
    <xf numFmtId="0" fontId="104" fillId="0" borderId="29" xfId="0" applyFont="1" applyBorder="1" applyAlignment="1">
      <alignment horizontal="left" vertical="center"/>
    </xf>
    <xf numFmtId="44" fontId="106" fillId="25" borderId="39" xfId="28" applyFont="1" applyFill="1" applyBorder="1" applyAlignment="1">
      <alignment horizontal="center" vertical="center" wrapText="1"/>
    </xf>
    <xf numFmtId="44" fontId="101" fillId="25" borderId="39" xfId="28" applyFont="1" applyFill="1" applyBorder="1" applyAlignment="1">
      <alignment horizontal="center" vertical="center" wrapText="1"/>
    </xf>
    <xf numFmtId="0" fontId="56" fillId="25" borderId="30" xfId="0" applyFont="1" applyFill="1" applyBorder="1" applyAlignment="1">
      <alignment vertical="center"/>
    </xf>
    <xf numFmtId="0" fontId="56" fillId="25" borderId="0" xfId="0" applyFont="1" applyFill="1" applyBorder="1" applyAlignment="1">
      <alignment vertical="center"/>
    </xf>
    <xf numFmtId="0" fontId="17" fillId="30" borderId="23" xfId="0" applyFont="1" applyFill="1" applyBorder="1" applyAlignment="1">
      <alignment horizontal="left" vertical="center"/>
    </xf>
    <xf numFmtId="0" fontId="17" fillId="30" borderId="10" xfId="0" applyFont="1" applyFill="1" applyBorder="1" applyAlignment="1">
      <alignment horizontal="left" vertical="center"/>
    </xf>
    <xf numFmtId="0" fontId="17" fillId="30" borderId="13" xfId="0" applyFont="1" applyFill="1" applyBorder="1" applyAlignment="1">
      <alignment horizontal="left" vertical="center"/>
    </xf>
    <xf numFmtId="44" fontId="15" fillId="25" borderId="28" xfId="28" applyFont="1" applyFill="1" applyBorder="1" applyAlignment="1">
      <alignment horizontal="center" vertical="center"/>
    </xf>
    <xf numFmtId="44" fontId="15" fillId="25" borderId="50" xfId="28" applyFont="1" applyFill="1" applyBorder="1" applyAlignment="1">
      <alignment horizontal="center" vertical="center"/>
    </xf>
    <xf numFmtId="0" fontId="3" fillId="25" borderId="53" xfId="0" applyFont="1" applyFill="1" applyBorder="1" applyAlignment="1">
      <alignment horizontal="center" vertical="center" wrapText="1"/>
    </xf>
    <xf numFmtId="165" fontId="97" fillId="24" borderId="72" xfId="0" applyNumberFormat="1" applyFont="1" applyFill="1" applyBorder="1" applyAlignment="1">
      <alignment horizontal="center" vertical="center"/>
    </xf>
    <xf numFmtId="165" fontId="4" fillId="24" borderId="53" xfId="0" applyNumberFormat="1" applyFont="1" applyFill="1" applyBorder="1" applyAlignment="1">
      <alignment horizontal="center" vertical="center"/>
    </xf>
    <xf numFmtId="0" fontId="3" fillId="25" borderId="25" xfId="0" applyFont="1" applyFill="1" applyBorder="1" applyAlignment="1">
      <alignment horizontal="left" vertical="center"/>
    </xf>
    <xf numFmtId="0" fontId="3" fillId="25" borderId="11" xfId="0" applyFont="1" applyFill="1" applyBorder="1" applyAlignment="1">
      <alignment horizontal="left" vertical="center"/>
    </xf>
    <xf numFmtId="0" fontId="3" fillId="25" borderId="29" xfId="0" applyFont="1" applyFill="1" applyBorder="1" applyAlignment="1">
      <alignment horizontal="left" vertical="center"/>
    </xf>
    <xf numFmtId="165" fontId="11" fillId="24" borderId="11" xfId="28" applyNumberFormat="1" applyFont="1" applyFill="1" applyBorder="1" applyAlignment="1">
      <alignment horizontal="center" vertical="center"/>
    </xf>
    <xf numFmtId="0" fontId="14" fillId="30" borderId="10" xfId="0" applyFont="1" applyFill="1" applyBorder="1" applyAlignment="1">
      <alignment horizontal="center" vertical="center"/>
    </xf>
    <xf numFmtId="0" fontId="14" fillId="30" borderId="13" xfId="0" applyFont="1" applyFill="1" applyBorder="1" applyAlignment="1">
      <alignment horizontal="center" vertical="center"/>
    </xf>
    <xf numFmtId="0" fontId="3" fillId="25" borderId="32" xfId="0" applyFont="1" applyFill="1" applyBorder="1" applyAlignment="1">
      <alignment horizontal="left" vertical="center"/>
    </xf>
    <xf numFmtId="0" fontId="3" fillId="25" borderId="12" xfId="0" applyFont="1" applyFill="1" applyBorder="1" applyAlignment="1">
      <alignment horizontal="left" vertical="center"/>
    </xf>
    <xf numFmtId="0" fontId="3" fillId="25" borderId="49" xfId="0" applyFont="1" applyFill="1" applyBorder="1" applyAlignment="1">
      <alignment horizontal="left" vertical="center"/>
    </xf>
    <xf numFmtId="0" fontId="79" fillId="25" borderId="0" xfId="0" applyFont="1" applyFill="1" applyBorder="1" applyAlignment="1">
      <alignment horizontal="center" wrapText="1"/>
    </xf>
    <xf numFmtId="166" fontId="79" fillId="25" borderId="0" xfId="0" applyNumberFormat="1" applyFont="1" applyFill="1" applyBorder="1" applyAlignment="1">
      <alignment horizontal="center" wrapText="1"/>
    </xf>
    <xf numFmtId="0" fontId="79" fillId="25" borderId="0" xfId="0" applyFont="1" applyFill="1" applyBorder="1" applyAlignment="1" applyProtection="1">
      <alignment horizontal="center"/>
      <protection locked="0"/>
    </xf>
    <xf numFmtId="165" fontId="11" fillId="24" borderId="10" xfId="28" applyNumberFormat="1" applyFont="1" applyFill="1" applyBorder="1" applyAlignment="1">
      <alignment horizontal="center" vertical="center"/>
    </xf>
    <xf numFmtId="0" fontId="49" fillId="26" borderId="47" xfId="0" applyFont="1" applyFill="1" applyBorder="1" applyAlignment="1">
      <alignment horizontal="center" vertical="center"/>
    </xf>
    <xf numFmtId="0" fontId="49" fillId="26" borderId="45" xfId="0" applyFont="1" applyFill="1" applyBorder="1" applyAlignment="1">
      <alignment horizontal="center" vertical="center"/>
    </xf>
    <xf numFmtId="0" fontId="49" fillId="26" borderId="44" xfId="0" applyFont="1" applyFill="1" applyBorder="1" applyAlignment="1">
      <alignment horizontal="center" vertical="center"/>
    </xf>
    <xf numFmtId="0" fontId="49" fillId="26" borderId="41" xfId="0" applyFont="1" applyFill="1" applyBorder="1" applyAlignment="1">
      <alignment horizontal="center" vertical="center"/>
    </xf>
    <xf numFmtId="0" fontId="54" fillId="26" borderId="45" xfId="0" applyFont="1" applyFill="1" applyBorder="1" applyAlignment="1">
      <alignment horizontal="center" vertical="center" wrapText="1"/>
    </xf>
    <xf numFmtId="0" fontId="54" fillId="26" borderId="41" xfId="0" applyFont="1" applyFill="1" applyBorder="1" applyAlignment="1">
      <alignment horizontal="center" vertical="center" wrapText="1"/>
    </xf>
    <xf numFmtId="0" fontId="73" fillId="25" borderId="11" xfId="0" applyFont="1" applyFill="1" applyBorder="1" applyAlignment="1">
      <alignment horizontal="center"/>
    </xf>
    <xf numFmtId="0" fontId="73" fillId="25" borderId="26" xfId="0" applyFont="1" applyFill="1" applyBorder="1" applyAlignment="1">
      <alignment horizontal="center"/>
    </xf>
    <xf numFmtId="0" fontId="3" fillId="25" borderId="48" xfId="0" applyFont="1" applyFill="1" applyBorder="1" applyAlignment="1">
      <alignment horizontal="center" vertical="top" wrapText="1"/>
    </xf>
    <xf numFmtId="0" fontId="3" fillId="25" borderId="52" xfId="0" applyFont="1" applyFill="1" applyBorder="1" applyAlignment="1">
      <alignment horizontal="center" vertical="top" wrapText="1"/>
    </xf>
    <xf numFmtId="0" fontId="64" fillId="25" borderId="0" xfId="0" applyFont="1" applyFill="1" applyBorder="1" applyAlignment="1">
      <alignment horizontal="right" vertical="center"/>
    </xf>
    <xf numFmtId="49" fontId="11" fillId="26" borderId="10" xfId="0" applyNumberFormat="1" applyFont="1" applyFill="1" applyBorder="1" applyAlignment="1">
      <alignment horizontal="left" vertical="center"/>
    </xf>
    <xf numFmtId="0" fontId="11" fillId="26" borderId="13" xfId="0" applyFont="1" applyFill="1" applyBorder="1" applyAlignment="1">
      <alignment horizontal="left" vertical="center"/>
    </xf>
    <xf numFmtId="0" fontId="3" fillId="25" borderId="65" xfId="0" applyFont="1" applyFill="1" applyBorder="1" applyAlignment="1">
      <alignment horizontal="center" vertical="center" wrapText="1"/>
    </xf>
    <xf numFmtId="0" fontId="3" fillId="25" borderId="48" xfId="0" applyFont="1" applyFill="1" applyBorder="1" applyAlignment="1">
      <alignment horizontal="center" vertical="center" wrapText="1"/>
    </xf>
    <xf numFmtId="0" fontId="3" fillId="25" borderId="52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51" fillId="24" borderId="47" xfId="0" applyFont="1" applyFill="1" applyBorder="1" applyAlignment="1">
      <alignment horizontal="center" vertical="center"/>
    </xf>
    <xf numFmtId="0" fontId="51" fillId="24" borderId="45" xfId="0" applyFont="1" applyFill="1" applyBorder="1" applyAlignment="1">
      <alignment horizontal="center" vertical="center"/>
    </xf>
    <xf numFmtId="0" fontId="51" fillId="24" borderId="44" xfId="0" applyFont="1" applyFill="1" applyBorder="1" applyAlignment="1">
      <alignment horizontal="center" vertical="center"/>
    </xf>
    <xf numFmtId="0" fontId="51" fillId="24" borderId="41" xfId="0" applyFont="1" applyFill="1" applyBorder="1" applyAlignment="1">
      <alignment horizontal="center" vertical="center"/>
    </xf>
    <xf numFmtId="0" fontId="14" fillId="25" borderId="11" xfId="0" applyFont="1" applyFill="1" applyBorder="1" applyAlignment="1">
      <alignment horizontal="right" vertical="center"/>
    </xf>
    <xf numFmtId="0" fontId="54" fillId="26" borderId="10" xfId="0" applyFont="1" applyFill="1" applyBorder="1" applyAlignment="1">
      <alignment horizontal="center" vertical="center"/>
    </xf>
    <xf numFmtId="0" fontId="54" fillId="26" borderId="13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 wrapText="1"/>
    </xf>
    <xf numFmtId="0" fontId="3" fillId="25" borderId="37" xfId="0" applyFont="1" applyFill="1" applyBorder="1" applyAlignment="1">
      <alignment horizontal="center" vertical="center" wrapText="1"/>
    </xf>
    <xf numFmtId="0" fontId="3" fillId="25" borderId="15" xfId="0" applyFont="1" applyFill="1" applyBorder="1" applyAlignment="1">
      <alignment horizontal="center" vertical="center" wrapText="1"/>
    </xf>
    <xf numFmtId="0" fontId="16" fillId="25" borderId="0" xfId="0" applyFont="1" applyFill="1" applyAlignment="1">
      <alignment horizontal="center" vertical="center"/>
    </xf>
    <xf numFmtId="0" fontId="3" fillId="25" borderId="0" xfId="0" applyFont="1" applyFill="1" applyAlignment="1">
      <alignment horizontal="center" vertical="center"/>
    </xf>
    <xf numFmtId="0" fontId="6" fillId="26" borderId="11" xfId="0" applyFont="1" applyFill="1" applyBorder="1" applyAlignment="1">
      <alignment horizontal="center" vertical="center"/>
    </xf>
    <xf numFmtId="0" fontId="11" fillId="26" borderId="11" xfId="0" applyFont="1" applyFill="1" applyBorder="1" applyAlignment="1">
      <alignment horizontal="center" vertical="center"/>
    </xf>
    <xf numFmtId="0" fontId="11" fillId="26" borderId="26" xfId="0" applyFont="1" applyFill="1" applyBorder="1" applyAlignment="1">
      <alignment horizontal="center" vertical="center"/>
    </xf>
    <xf numFmtId="0" fontId="50" fillId="25" borderId="11" xfId="0" applyFont="1" applyFill="1" applyBorder="1" applyAlignment="1">
      <alignment horizontal="center"/>
    </xf>
    <xf numFmtId="0" fontId="50" fillId="25" borderId="26" xfId="0" applyFont="1" applyFill="1" applyBorder="1" applyAlignment="1">
      <alignment horizontal="center"/>
    </xf>
    <xf numFmtId="0" fontId="73" fillId="25" borderId="11" xfId="0" applyFont="1" applyFill="1" applyBorder="1" applyAlignment="1">
      <alignment horizontal="center" vertical="top"/>
    </xf>
    <xf numFmtId="0" fontId="73" fillId="25" borderId="26" xfId="0" applyFont="1" applyFill="1" applyBorder="1" applyAlignment="1">
      <alignment horizontal="center" vertical="top"/>
    </xf>
    <xf numFmtId="0" fontId="3" fillId="25" borderId="24" xfId="0" applyFont="1" applyFill="1" applyBorder="1" applyAlignment="1">
      <alignment horizontal="center" vertical="center" wrapText="1"/>
    </xf>
    <xf numFmtId="0" fontId="17" fillId="25" borderId="0" xfId="0" applyFont="1" applyFill="1" applyBorder="1" applyAlignment="1">
      <alignment horizontal="right" vertical="center" wrapText="1"/>
    </xf>
    <xf numFmtId="0" fontId="3" fillId="25" borderId="64" xfId="0" applyFont="1" applyFill="1" applyBorder="1" applyAlignment="1">
      <alignment horizontal="center" vertical="center" wrapText="1"/>
    </xf>
    <xf numFmtId="0" fontId="3" fillId="25" borderId="58" xfId="0" applyFont="1" applyFill="1" applyBorder="1" applyAlignment="1">
      <alignment horizontal="center" vertical="center" wrapText="1"/>
    </xf>
    <xf numFmtId="0" fontId="3" fillId="25" borderId="33" xfId="0" applyFont="1" applyFill="1" applyBorder="1" applyAlignment="1">
      <alignment horizontal="center" vertical="center" wrapText="1"/>
    </xf>
    <xf numFmtId="44" fontId="6" fillId="24" borderId="10" xfId="28" applyFont="1" applyFill="1" applyBorder="1" applyAlignment="1">
      <alignment horizontal="center" vertical="center"/>
    </xf>
    <xf numFmtId="0" fontId="3" fillId="25" borderId="0" xfId="0" applyFont="1" applyFill="1" applyBorder="1" applyAlignment="1">
      <alignment horizontal="left" vertical="center" indent="1"/>
    </xf>
    <xf numFmtId="0" fontId="6" fillId="24" borderId="10" xfId="0" applyFont="1" applyFill="1" applyBorder="1" applyAlignment="1">
      <alignment horizontal="center" vertical="center"/>
    </xf>
    <xf numFmtId="0" fontId="17" fillId="25" borderId="0" xfId="0" applyFont="1" applyFill="1" applyBorder="1" applyAlignment="1">
      <alignment horizontal="center" vertical="center" wrapText="1"/>
    </xf>
    <xf numFmtId="0" fontId="25" fillId="24" borderId="12" xfId="0" applyFont="1" applyFill="1" applyBorder="1" applyAlignment="1">
      <alignment horizontal="left" vertical="center"/>
    </xf>
    <xf numFmtId="0" fontId="25" fillId="24" borderId="33" xfId="0" applyFont="1" applyFill="1" applyBorder="1" applyAlignment="1">
      <alignment horizontal="left" vertical="center"/>
    </xf>
    <xf numFmtId="0" fontId="69" fillId="25" borderId="20" xfId="0" applyFont="1" applyFill="1" applyBorder="1" applyAlignment="1">
      <alignment horizontal="left" vertical="center"/>
    </xf>
    <xf numFmtId="0" fontId="69" fillId="25" borderId="11" xfId="0" applyFont="1" applyFill="1" applyBorder="1" applyAlignment="1">
      <alignment horizontal="left" vertical="center"/>
    </xf>
    <xf numFmtId="0" fontId="69" fillId="25" borderId="29" xfId="0" applyFont="1" applyFill="1" applyBorder="1" applyAlignment="1">
      <alignment horizontal="left" vertical="center"/>
    </xf>
  </cellXfs>
  <cellStyles count="5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Currency 2" xfId="29"/>
    <cellStyle name="Currency 2 2" xfId="54"/>
    <cellStyle name="Currency 3" xfId="46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5"/>
    <cellStyle name="Note" xfId="40" builtinId="10" customBuiltin="1"/>
    <cellStyle name="Output" xfId="41" builtinId="21" customBuiltin="1"/>
    <cellStyle name="Output Amounts" xfId="47"/>
    <cellStyle name="Output Column Headings" xfId="48"/>
    <cellStyle name="Output Line Items" xfId="49"/>
    <cellStyle name="Output Report Heading" xfId="50"/>
    <cellStyle name="Output Report Title" xfId="51"/>
    <cellStyle name="Title" xfId="42" builtinId="15" customBuiltin="1"/>
    <cellStyle name="title1" xfId="52"/>
    <cellStyle name="title2" xfId="53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colors>
    <mruColors>
      <color rgb="FFFFCC00"/>
      <color rgb="FF008080"/>
      <color rgb="FFF6F8A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png"/><Relationship Id="rId4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1818407</xdr:colOff>
      <xdr:row>1</xdr:row>
      <xdr:rowOff>28745</xdr:rowOff>
    </xdr:from>
    <xdr:to>
      <xdr:col>8</xdr:col>
      <xdr:colOff>51953</xdr:colOff>
      <xdr:row>4</xdr:row>
      <xdr:rowOff>110099</xdr:rowOff>
    </xdr:to>
    <xdr:pic>
      <xdr:nvPicPr>
        <xdr:cNvPr id="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546271" y="271200"/>
          <a:ext cx="2909455" cy="808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145676</xdr:colOff>
      <xdr:row>59</xdr:row>
      <xdr:rowOff>1</xdr:rowOff>
    </xdr:from>
    <xdr:to>
      <xdr:col>1</xdr:col>
      <xdr:colOff>117101</xdr:colOff>
      <xdr:row>59</xdr:row>
      <xdr:rowOff>226360</xdr:rowOff>
    </xdr:to>
    <xdr:pic>
      <xdr:nvPicPr>
        <xdr:cNvPr id="15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8909" t="15790" r="7939" b="57895"/>
        <a:stretch>
          <a:fillRect/>
        </a:stretch>
      </xdr:blipFill>
      <xdr:spPr bwMode="auto">
        <a:xfrm>
          <a:off x="145676" y="23846119"/>
          <a:ext cx="229160" cy="226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134471</xdr:colOff>
      <xdr:row>59</xdr:row>
      <xdr:rowOff>291353</xdr:rowOff>
    </xdr:from>
    <xdr:to>
      <xdr:col>1</xdr:col>
      <xdr:colOff>105896</xdr:colOff>
      <xdr:row>60</xdr:row>
      <xdr:rowOff>215153</xdr:rowOff>
    </xdr:to>
    <xdr:pic>
      <xdr:nvPicPr>
        <xdr:cNvPr id="16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8909" t="15790" r="7939" b="57895"/>
        <a:stretch>
          <a:fillRect/>
        </a:stretch>
      </xdr:blipFill>
      <xdr:spPr bwMode="auto">
        <a:xfrm>
          <a:off x="134471" y="24137471"/>
          <a:ext cx="229160" cy="2263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123265</xdr:colOff>
      <xdr:row>61</xdr:row>
      <xdr:rowOff>33618</xdr:rowOff>
    </xdr:from>
    <xdr:to>
      <xdr:col>1</xdr:col>
      <xdr:colOff>94690</xdr:colOff>
      <xdr:row>61</xdr:row>
      <xdr:rowOff>259978</xdr:rowOff>
    </xdr:to>
    <xdr:pic>
      <xdr:nvPicPr>
        <xdr:cNvPr id="2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8909" t="15790" r="7939" b="57895"/>
        <a:stretch>
          <a:fillRect/>
        </a:stretch>
      </xdr:blipFill>
      <xdr:spPr bwMode="auto">
        <a:xfrm>
          <a:off x="123265" y="24484853"/>
          <a:ext cx="229160" cy="22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145676</xdr:colOff>
      <xdr:row>58</xdr:row>
      <xdr:rowOff>22411</xdr:rowOff>
    </xdr:from>
    <xdr:to>
      <xdr:col>1</xdr:col>
      <xdr:colOff>117101</xdr:colOff>
      <xdr:row>58</xdr:row>
      <xdr:rowOff>237564</xdr:rowOff>
    </xdr:to>
    <xdr:pic>
      <xdr:nvPicPr>
        <xdr:cNvPr id="21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8909" t="15790" r="7939" b="57895"/>
        <a:stretch>
          <a:fillRect/>
        </a:stretch>
      </xdr:blipFill>
      <xdr:spPr bwMode="auto">
        <a:xfrm>
          <a:off x="145676" y="24899470"/>
          <a:ext cx="229160" cy="2151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190499</xdr:colOff>
      <xdr:row>0</xdr:row>
      <xdr:rowOff>103909</xdr:rowOff>
    </xdr:from>
    <xdr:to>
      <xdr:col>13</xdr:col>
      <xdr:colOff>1297627</xdr:colOff>
      <xdr:row>6</xdr:row>
      <xdr:rowOff>139870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1908" y="103909"/>
          <a:ext cx="3895355" cy="1490688"/>
        </a:xfrm>
        <a:prstGeom prst="rect">
          <a:avLst/>
        </a:prstGeom>
      </xdr:spPr>
    </xdr:pic>
    <xdr:clientData/>
  </xdr:twoCellAnchor>
  <xdr:twoCellAnchor editAs="oneCell">
    <xdr:from>
      <xdr:col>2</xdr:col>
      <xdr:colOff>69269</xdr:colOff>
      <xdr:row>0</xdr:row>
      <xdr:rowOff>103909</xdr:rowOff>
    </xdr:from>
    <xdr:to>
      <xdr:col>3</xdr:col>
      <xdr:colOff>876529</xdr:colOff>
      <xdr:row>6</xdr:row>
      <xdr:rowOff>173180</xdr:rowOff>
    </xdr:to>
    <xdr:pic>
      <xdr:nvPicPr>
        <xdr:cNvPr id="8" name="Picture 7" descr="https://s-media-cache-ak0.pinimg.com/originals/c2/77/ad/c277ad1ebcf32b1ddd4781e2a26798e5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633" y="103909"/>
          <a:ext cx="2694941" cy="15239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106</xdr:row>
      <xdr:rowOff>0</xdr:rowOff>
    </xdr:from>
    <xdr:to>
      <xdr:col>8</xdr:col>
      <xdr:colOff>0</xdr:colOff>
      <xdr:row>106</xdr:row>
      <xdr:rowOff>0</xdr:rowOff>
    </xdr:to>
    <xdr:sp macro="" textlink="">
      <xdr:nvSpPr>
        <xdr:cNvPr id="50851" name="Rectangle 1"/>
        <xdr:cNvSpPr>
          <a:spLocks noChangeArrowheads="1"/>
        </xdr:cNvSpPr>
      </xdr:nvSpPr>
      <xdr:spPr bwMode="auto">
        <a:xfrm>
          <a:off x="7296150" y="25022175"/>
          <a:ext cx="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106</xdr:row>
      <xdr:rowOff>0</xdr:rowOff>
    </xdr:from>
    <xdr:to>
      <xdr:col>14</xdr:col>
      <xdr:colOff>0</xdr:colOff>
      <xdr:row>106</xdr:row>
      <xdr:rowOff>0</xdr:rowOff>
    </xdr:to>
    <xdr:sp macro="" textlink="">
      <xdr:nvSpPr>
        <xdr:cNvPr id="50852" name="Rectangle 2"/>
        <xdr:cNvSpPr>
          <a:spLocks noChangeArrowheads="1"/>
        </xdr:cNvSpPr>
      </xdr:nvSpPr>
      <xdr:spPr bwMode="auto">
        <a:xfrm>
          <a:off x="13430250" y="25022175"/>
          <a:ext cx="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904875</xdr:colOff>
      <xdr:row>106</xdr:row>
      <xdr:rowOff>0</xdr:rowOff>
    </xdr:from>
    <xdr:to>
      <xdr:col>7</xdr:col>
      <xdr:colOff>0</xdr:colOff>
      <xdr:row>106</xdr:row>
      <xdr:rowOff>0</xdr:rowOff>
    </xdr:to>
    <xdr:sp macro="" textlink="">
      <xdr:nvSpPr>
        <xdr:cNvPr id="50853" name="Rectangle 3"/>
        <xdr:cNvSpPr>
          <a:spLocks noChangeArrowheads="1"/>
        </xdr:cNvSpPr>
      </xdr:nvSpPr>
      <xdr:spPr bwMode="auto">
        <a:xfrm>
          <a:off x="6600825" y="25022175"/>
          <a:ext cx="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106</xdr:row>
      <xdr:rowOff>0</xdr:rowOff>
    </xdr:from>
    <xdr:to>
      <xdr:col>7</xdr:col>
      <xdr:colOff>0</xdr:colOff>
      <xdr:row>106</xdr:row>
      <xdr:rowOff>0</xdr:rowOff>
    </xdr:to>
    <xdr:sp macro="" textlink="">
      <xdr:nvSpPr>
        <xdr:cNvPr id="50854" name="Rectangle 4"/>
        <xdr:cNvSpPr>
          <a:spLocks noChangeArrowheads="1"/>
        </xdr:cNvSpPr>
      </xdr:nvSpPr>
      <xdr:spPr bwMode="auto">
        <a:xfrm>
          <a:off x="6600825" y="25022175"/>
          <a:ext cx="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106</xdr:row>
      <xdr:rowOff>0</xdr:rowOff>
    </xdr:from>
    <xdr:to>
      <xdr:col>8</xdr:col>
      <xdr:colOff>0</xdr:colOff>
      <xdr:row>106</xdr:row>
      <xdr:rowOff>0</xdr:rowOff>
    </xdr:to>
    <xdr:sp macro="" textlink="">
      <xdr:nvSpPr>
        <xdr:cNvPr id="50855" name="Rectangle 10"/>
        <xdr:cNvSpPr>
          <a:spLocks noChangeArrowheads="1"/>
        </xdr:cNvSpPr>
      </xdr:nvSpPr>
      <xdr:spPr bwMode="auto">
        <a:xfrm>
          <a:off x="7296150" y="25022175"/>
          <a:ext cx="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904875</xdr:colOff>
      <xdr:row>106</xdr:row>
      <xdr:rowOff>0</xdr:rowOff>
    </xdr:from>
    <xdr:to>
      <xdr:col>7</xdr:col>
      <xdr:colOff>0</xdr:colOff>
      <xdr:row>106</xdr:row>
      <xdr:rowOff>0</xdr:rowOff>
    </xdr:to>
    <xdr:sp macro="" textlink="">
      <xdr:nvSpPr>
        <xdr:cNvPr id="50856" name="Rectangle 11"/>
        <xdr:cNvSpPr>
          <a:spLocks noChangeArrowheads="1"/>
        </xdr:cNvSpPr>
      </xdr:nvSpPr>
      <xdr:spPr bwMode="auto">
        <a:xfrm>
          <a:off x="6600825" y="25022175"/>
          <a:ext cx="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106</xdr:row>
      <xdr:rowOff>0</xdr:rowOff>
    </xdr:from>
    <xdr:to>
      <xdr:col>7</xdr:col>
      <xdr:colOff>0</xdr:colOff>
      <xdr:row>106</xdr:row>
      <xdr:rowOff>0</xdr:rowOff>
    </xdr:to>
    <xdr:sp macro="" textlink="">
      <xdr:nvSpPr>
        <xdr:cNvPr id="50857" name="Rectangle 12"/>
        <xdr:cNvSpPr>
          <a:spLocks noChangeArrowheads="1"/>
        </xdr:cNvSpPr>
      </xdr:nvSpPr>
      <xdr:spPr bwMode="auto">
        <a:xfrm>
          <a:off x="6600825" y="25022175"/>
          <a:ext cx="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50858" name="Rectangle 13"/>
        <xdr:cNvSpPr>
          <a:spLocks noChangeArrowheads="1"/>
        </xdr:cNvSpPr>
      </xdr:nvSpPr>
      <xdr:spPr bwMode="auto">
        <a:xfrm>
          <a:off x="7296150" y="31861125"/>
          <a:ext cx="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904875</xdr:colOff>
      <xdr:row>130</xdr:row>
      <xdr:rowOff>0</xdr:rowOff>
    </xdr:from>
    <xdr:to>
      <xdr:col>7</xdr:col>
      <xdr:colOff>0</xdr:colOff>
      <xdr:row>130</xdr:row>
      <xdr:rowOff>0</xdr:rowOff>
    </xdr:to>
    <xdr:sp macro="" textlink="">
      <xdr:nvSpPr>
        <xdr:cNvPr id="50859" name="Rectangle 14"/>
        <xdr:cNvSpPr>
          <a:spLocks noChangeArrowheads="1"/>
        </xdr:cNvSpPr>
      </xdr:nvSpPr>
      <xdr:spPr bwMode="auto">
        <a:xfrm>
          <a:off x="6600825" y="31861125"/>
          <a:ext cx="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130</xdr:row>
      <xdr:rowOff>0</xdr:rowOff>
    </xdr:from>
    <xdr:to>
      <xdr:col>7</xdr:col>
      <xdr:colOff>0</xdr:colOff>
      <xdr:row>130</xdr:row>
      <xdr:rowOff>0</xdr:rowOff>
    </xdr:to>
    <xdr:sp macro="" textlink="">
      <xdr:nvSpPr>
        <xdr:cNvPr id="50860" name="Rectangle 15"/>
        <xdr:cNvSpPr>
          <a:spLocks noChangeArrowheads="1"/>
        </xdr:cNvSpPr>
      </xdr:nvSpPr>
      <xdr:spPr bwMode="auto">
        <a:xfrm>
          <a:off x="6600825" y="31861125"/>
          <a:ext cx="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50861" name="Rectangle 16"/>
        <xdr:cNvSpPr>
          <a:spLocks noChangeArrowheads="1"/>
        </xdr:cNvSpPr>
      </xdr:nvSpPr>
      <xdr:spPr bwMode="auto">
        <a:xfrm>
          <a:off x="7296150" y="31861125"/>
          <a:ext cx="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904875</xdr:colOff>
      <xdr:row>130</xdr:row>
      <xdr:rowOff>0</xdr:rowOff>
    </xdr:from>
    <xdr:to>
      <xdr:col>7</xdr:col>
      <xdr:colOff>0</xdr:colOff>
      <xdr:row>130</xdr:row>
      <xdr:rowOff>0</xdr:rowOff>
    </xdr:to>
    <xdr:sp macro="" textlink="">
      <xdr:nvSpPr>
        <xdr:cNvPr id="50862" name="Rectangle 17"/>
        <xdr:cNvSpPr>
          <a:spLocks noChangeArrowheads="1"/>
        </xdr:cNvSpPr>
      </xdr:nvSpPr>
      <xdr:spPr bwMode="auto">
        <a:xfrm>
          <a:off x="6600825" y="31861125"/>
          <a:ext cx="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130</xdr:row>
      <xdr:rowOff>0</xdr:rowOff>
    </xdr:from>
    <xdr:to>
      <xdr:col>7</xdr:col>
      <xdr:colOff>0</xdr:colOff>
      <xdr:row>130</xdr:row>
      <xdr:rowOff>0</xdr:rowOff>
    </xdr:to>
    <xdr:sp macro="" textlink="">
      <xdr:nvSpPr>
        <xdr:cNvPr id="50863" name="Rectangle 19"/>
        <xdr:cNvSpPr>
          <a:spLocks noChangeArrowheads="1"/>
        </xdr:cNvSpPr>
      </xdr:nvSpPr>
      <xdr:spPr bwMode="auto">
        <a:xfrm>
          <a:off x="6600825" y="31861125"/>
          <a:ext cx="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50864" name="Rectangle 20"/>
        <xdr:cNvSpPr>
          <a:spLocks noChangeArrowheads="1"/>
        </xdr:cNvSpPr>
      </xdr:nvSpPr>
      <xdr:spPr bwMode="auto">
        <a:xfrm>
          <a:off x="7296150" y="31861125"/>
          <a:ext cx="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130</xdr:row>
      <xdr:rowOff>0</xdr:rowOff>
    </xdr:from>
    <xdr:to>
      <xdr:col>14</xdr:col>
      <xdr:colOff>0</xdr:colOff>
      <xdr:row>130</xdr:row>
      <xdr:rowOff>0</xdr:rowOff>
    </xdr:to>
    <xdr:sp macro="" textlink="">
      <xdr:nvSpPr>
        <xdr:cNvPr id="50865" name="Rectangle 21"/>
        <xdr:cNvSpPr>
          <a:spLocks noChangeArrowheads="1"/>
        </xdr:cNvSpPr>
      </xdr:nvSpPr>
      <xdr:spPr bwMode="auto">
        <a:xfrm>
          <a:off x="13430250" y="31861125"/>
          <a:ext cx="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904875</xdr:colOff>
      <xdr:row>130</xdr:row>
      <xdr:rowOff>0</xdr:rowOff>
    </xdr:from>
    <xdr:to>
      <xdr:col>7</xdr:col>
      <xdr:colOff>0</xdr:colOff>
      <xdr:row>130</xdr:row>
      <xdr:rowOff>0</xdr:rowOff>
    </xdr:to>
    <xdr:sp macro="" textlink="">
      <xdr:nvSpPr>
        <xdr:cNvPr id="50866" name="Rectangle 22"/>
        <xdr:cNvSpPr>
          <a:spLocks noChangeArrowheads="1"/>
        </xdr:cNvSpPr>
      </xdr:nvSpPr>
      <xdr:spPr bwMode="auto">
        <a:xfrm>
          <a:off x="6600825" y="31861125"/>
          <a:ext cx="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130</xdr:row>
      <xdr:rowOff>0</xdr:rowOff>
    </xdr:from>
    <xdr:to>
      <xdr:col>7</xdr:col>
      <xdr:colOff>0</xdr:colOff>
      <xdr:row>130</xdr:row>
      <xdr:rowOff>0</xdr:rowOff>
    </xdr:to>
    <xdr:sp macro="" textlink="">
      <xdr:nvSpPr>
        <xdr:cNvPr id="50867" name="Rectangle 23"/>
        <xdr:cNvSpPr>
          <a:spLocks noChangeArrowheads="1"/>
        </xdr:cNvSpPr>
      </xdr:nvSpPr>
      <xdr:spPr bwMode="auto">
        <a:xfrm>
          <a:off x="6600825" y="31861125"/>
          <a:ext cx="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130</xdr:row>
      <xdr:rowOff>0</xdr:rowOff>
    </xdr:to>
    <xdr:sp macro="" textlink="">
      <xdr:nvSpPr>
        <xdr:cNvPr id="50868" name="Rectangle 25"/>
        <xdr:cNvSpPr>
          <a:spLocks noChangeArrowheads="1"/>
        </xdr:cNvSpPr>
      </xdr:nvSpPr>
      <xdr:spPr bwMode="auto">
        <a:xfrm>
          <a:off x="7296150" y="31861125"/>
          <a:ext cx="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904875</xdr:colOff>
      <xdr:row>130</xdr:row>
      <xdr:rowOff>0</xdr:rowOff>
    </xdr:from>
    <xdr:to>
      <xdr:col>7</xdr:col>
      <xdr:colOff>0</xdr:colOff>
      <xdr:row>130</xdr:row>
      <xdr:rowOff>0</xdr:rowOff>
    </xdr:to>
    <xdr:sp macro="" textlink="">
      <xdr:nvSpPr>
        <xdr:cNvPr id="50869" name="Rectangle 26"/>
        <xdr:cNvSpPr>
          <a:spLocks noChangeArrowheads="1"/>
        </xdr:cNvSpPr>
      </xdr:nvSpPr>
      <xdr:spPr bwMode="auto">
        <a:xfrm>
          <a:off x="6600825" y="31861125"/>
          <a:ext cx="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130</xdr:row>
      <xdr:rowOff>0</xdr:rowOff>
    </xdr:from>
    <xdr:to>
      <xdr:col>7</xdr:col>
      <xdr:colOff>0</xdr:colOff>
      <xdr:row>130</xdr:row>
      <xdr:rowOff>0</xdr:rowOff>
    </xdr:to>
    <xdr:sp macro="" textlink="">
      <xdr:nvSpPr>
        <xdr:cNvPr id="50870" name="Rectangle 27"/>
        <xdr:cNvSpPr>
          <a:spLocks noChangeArrowheads="1"/>
        </xdr:cNvSpPr>
      </xdr:nvSpPr>
      <xdr:spPr bwMode="auto">
        <a:xfrm>
          <a:off x="6600825" y="31861125"/>
          <a:ext cx="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152400</xdr:colOff>
      <xdr:row>107</xdr:row>
      <xdr:rowOff>85725</xdr:rowOff>
    </xdr:from>
    <xdr:to>
      <xdr:col>1</xdr:col>
      <xdr:colOff>123825</xdr:colOff>
      <xdr:row>108</xdr:row>
      <xdr:rowOff>9525</xdr:rowOff>
    </xdr:to>
    <xdr:pic>
      <xdr:nvPicPr>
        <xdr:cNvPr id="5087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8909" t="15790" r="7939" b="57895"/>
        <a:stretch>
          <a:fillRect/>
        </a:stretch>
      </xdr:blipFill>
      <xdr:spPr bwMode="auto">
        <a:xfrm>
          <a:off x="152400" y="25374600"/>
          <a:ext cx="2286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108</xdr:row>
      <xdr:rowOff>85725</xdr:rowOff>
    </xdr:from>
    <xdr:to>
      <xdr:col>1</xdr:col>
      <xdr:colOff>123825</xdr:colOff>
      <xdr:row>109</xdr:row>
      <xdr:rowOff>9525</xdr:rowOff>
    </xdr:to>
    <xdr:pic>
      <xdr:nvPicPr>
        <xdr:cNvPr id="5087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8909" t="15790" r="7939" b="57895"/>
        <a:stretch>
          <a:fillRect/>
        </a:stretch>
      </xdr:blipFill>
      <xdr:spPr bwMode="auto">
        <a:xfrm>
          <a:off x="152400" y="25660350"/>
          <a:ext cx="2286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109</xdr:row>
      <xdr:rowOff>85725</xdr:rowOff>
    </xdr:from>
    <xdr:to>
      <xdr:col>1</xdr:col>
      <xdr:colOff>123825</xdr:colOff>
      <xdr:row>110</xdr:row>
      <xdr:rowOff>9525</xdr:rowOff>
    </xdr:to>
    <xdr:pic>
      <xdr:nvPicPr>
        <xdr:cNvPr id="5087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8909" t="15790" r="7939" b="57895"/>
        <a:stretch>
          <a:fillRect/>
        </a:stretch>
      </xdr:blipFill>
      <xdr:spPr bwMode="auto">
        <a:xfrm>
          <a:off x="152400" y="25946100"/>
          <a:ext cx="2286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110</xdr:row>
      <xdr:rowOff>85725</xdr:rowOff>
    </xdr:from>
    <xdr:to>
      <xdr:col>1</xdr:col>
      <xdr:colOff>123825</xdr:colOff>
      <xdr:row>111</xdr:row>
      <xdr:rowOff>9525</xdr:rowOff>
    </xdr:to>
    <xdr:pic>
      <xdr:nvPicPr>
        <xdr:cNvPr id="5087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8909" t="15790" r="7939" b="57895"/>
        <a:stretch>
          <a:fillRect/>
        </a:stretch>
      </xdr:blipFill>
      <xdr:spPr bwMode="auto">
        <a:xfrm>
          <a:off x="152400" y="26231850"/>
          <a:ext cx="2286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112</xdr:row>
      <xdr:rowOff>85725</xdr:rowOff>
    </xdr:from>
    <xdr:to>
      <xdr:col>1</xdr:col>
      <xdr:colOff>123825</xdr:colOff>
      <xdr:row>113</xdr:row>
      <xdr:rowOff>9525</xdr:rowOff>
    </xdr:to>
    <xdr:pic>
      <xdr:nvPicPr>
        <xdr:cNvPr id="5087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8909" t="15790" r="7939" b="57895"/>
        <a:stretch>
          <a:fillRect/>
        </a:stretch>
      </xdr:blipFill>
      <xdr:spPr bwMode="auto">
        <a:xfrm>
          <a:off x="152400" y="26803350"/>
          <a:ext cx="2286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114</xdr:row>
      <xdr:rowOff>85725</xdr:rowOff>
    </xdr:from>
    <xdr:to>
      <xdr:col>1</xdr:col>
      <xdr:colOff>123825</xdr:colOff>
      <xdr:row>115</xdr:row>
      <xdr:rowOff>9525</xdr:rowOff>
    </xdr:to>
    <xdr:pic>
      <xdr:nvPicPr>
        <xdr:cNvPr id="5087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8909" t="15790" r="7939" b="57895"/>
        <a:stretch>
          <a:fillRect/>
        </a:stretch>
      </xdr:blipFill>
      <xdr:spPr bwMode="auto">
        <a:xfrm>
          <a:off x="152400" y="27374850"/>
          <a:ext cx="2286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115</xdr:row>
      <xdr:rowOff>85725</xdr:rowOff>
    </xdr:from>
    <xdr:to>
      <xdr:col>1</xdr:col>
      <xdr:colOff>123825</xdr:colOff>
      <xdr:row>116</xdr:row>
      <xdr:rowOff>9525</xdr:rowOff>
    </xdr:to>
    <xdr:pic>
      <xdr:nvPicPr>
        <xdr:cNvPr id="5087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8909" t="15790" r="7939" b="57895"/>
        <a:stretch>
          <a:fillRect/>
        </a:stretch>
      </xdr:blipFill>
      <xdr:spPr bwMode="auto">
        <a:xfrm>
          <a:off x="152400" y="27660600"/>
          <a:ext cx="2286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107</xdr:row>
      <xdr:rowOff>85725</xdr:rowOff>
    </xdr:from>
    <xdr:to>
      <xdr:col>1</xdr:col>
      <xdr:colOff>123825</xdr:colOff>
      <xdr:row>108</xdr:row>
      <xdr:rowOff>9525</xdr:rowOff>
    </xdr:to>
    <xdr:pic>
      <xdr:nvPicPr>
        <xdr:cNvPr id="50878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8909" t="15790" r="7939" b="57895"/>
        <a:stretch>
          <a:fillRect/>
        </a:stretch>
      </xdr:blipFill>
      <xdr:spPr bwMode="auto">
        <a:xfrm>
          <a:off x="152400" y="25374600"/>
          <a:ext cx="2286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107</xdr:row>
      <xdr:rowOff>85725</xdr:rowOff>
    </xdr:from>
    <xdr:to>
      <xdr:col>1</xdr:col>
      <xdr:colOff>123825</xdr:colOff>
      <xdr:row>108</xdr:row>
      <xdr:rowOff>9525</xdr:rowOff>
    </xdr:to>
    <xdr:pic>
      <xdr:nvPicPr>
        <xdr:cNvPr id="50879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8909" t="15790" r="7939" b="57895"/>
        <a:stretch>
          <a:fillRect/>
        </a:stretch>
      </xdr:blipFill>
      <xdr:spPr bwMode="auto">
        <a:xfrm>
          <a:off x="152400" y="25374600"/>
          <a:ext cx="2286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171450</xdr:colOff>
      <xdr:row>0</xdr:row>
      <xdr:rowOff>38100</xdr:rowOff>
    </xdr:from>
    <xdr:to>
      <xdr:col>13</xdr:col>
      <xdr:colOff>1076325</xdr:colOff>
      <xdr:row>8</xdr:row>
      <xdr:rowOff>238125</xdr:rowOff>
    </xdr:to>
    <xdr:grpSp>
      <xdr:nvGrpSpPr>
        <xdr:cNvPr id="50880" name="Group 41"/>
        <xdr:cNvGrpSpPr>
          <a:grpSpLocks/>
        </xdr:cNvGrpSpPr>
      </xdr:nvGrpSpPr>
      <xdr:grpSpPr bwMode="auto">
        <a:xfrm>
          <a:off x="9248215" y="38100"/>
          <a:ext cx="4120963" cy="2261907"/>
          <a:chOff x="4" y="1"/>
          <a:chExt cx="488" cy="322"/>
        </a:xfrm>
      </xdr:grpSpPr>
      <xdr:pic>
        <xdr:nvPicPr>
          <xdr:cNvPr id="50898" name="Picture 42" descr="Arrow UP short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20000"/>
          </a:blip>
          <a:srcRect/>
          <a:stretch>
            <a:fillRect/>
          </a:stretch>
        </xdr:blipFill>
        <xdr:spPr bwMode="auto">
          <a:xfrm>
            <a:off x="4" y="1"/>
            <a:ext cx="488" cy="3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0899" name="Picture 43" descr="PS_logo12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94" y="41"/>
            <a:ext cx="292" cy="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0220" name="WordArt 44"/>
          <xdr:cNvSpPr>
            <a:spLocks noChangeArrowheads="1" noChangeShapeType="1" noTextEdit="1"/>
          </xdr:cNvSpPr>
        </xdr:nvSpPr>
        <xdr:spPr bwMode="auto">
          <a:xfrm>
            <a:off x="28" y="208"/>
            <a:ext cx="391" cy="115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en-US" sz="28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Verdana"/>
              </a:rPr>
              <a:t>Official Contractor</a:t>
            </a:r>
          </a:p>
          <a:p>
            <a:pPr algn="ctr" rtl="0"/>
            <a:r>
              <a:rPr lang="en-US" sz="28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Verdana"/>
              </a:rPr>
              <a:t>AV &amp; Computers</a:t>
            </a:r>
          </a:p>
        </xdr:txBody>
      </xdr:sp>
      <xdr:sp macro="" textlink="">
        <xdr:nvSpPr>
          <xdr:cNvPr id="50221" name="WordArt 45"/>
          <xdr:cNvSpPr>
            <a:spLocks noChangeArrowheads="1" noChangeShapeType="1" noTextEdit="1"/>
          </xdr:cNvSpPr>
        </xdr:nvSpPr>
        <xdr:spPr bwMode="auto">
          <a:xfrm>
            <a:off x="84" y="153"/>
            <a:ext cx="291" cy="23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en-US" sz="1200" kern="10" spc="0">
                <a:ln w="9525">
                  <a:noFill/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Arial"/>
                <a:cs typeface="Arial"/>
              </a:rPr>
              <a:t>Convention &amp; Tradeshow Division</a:t>
            </a:r>
          </a:p>
        </xdr:txBody>
      </xdr:sp>
    </xdr:grp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139</xdr:row>
      <xdr:rowOff>0</xdr:rowOff>
    </xdr:to>
    <xdr:sp macro="" textlink="">
      <xdr:nvSpPr>
        <xdr:cNvPr id="50881" name="Rectangle 46"/>
        <xdr:cNvSpPr>
          <a:spLocks noChangeArrowheads="1"/>
        </xdr:cNvSpPr>
      </xdr:nvSpPr>
      <xdr:spPr bwMode="auto">
        <a:xfrm>
          <a:off x="7296150" y="31861125"/>
          <a:ext cx="0" cy="199072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904875</xdr:colOff>
      <xdr:row>130</xdr:row>
      <xdr:rowOff>0</xdr:rowOff>
    </xdr:from>
    <xdr:to>
      <xdr:col>7</xdr:col>
      <xdr:colOff>0</xdr:colOff>
      <xdr:row>139</xdr:row>
      <xdr:rowOff>0</xdr:rowOff>
    </xdr:to>
    <xdr:sp macro="" textlink="">
      <xdr:nvSpPr>
        <xdr:cNvPr id="50882" name="Rectangle 47"/>
        <xdr:cNvSpPr>
          <a:spLocks noChangeArrowheads="1"/>
        </xdr:cNvSpPr>
      </xdr:nvSpPr>
      <xdr:spPr bwMode="auto">
        <a:xfrm>
          <a:off x="6600825" y="31861125"/>
          <a:ext cx="0" cy="199072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130</xdr:row>
      <xdr:rowOff>0</xdr:rowOff>
    </xdr:from>
    <xdr:to>
      <xdr:col>7</xdr:col>
      <xdr:colOff>0</xdr:colOff>
      <xdr:row>139</xdr:row>
      <xdr:rowOff>0</xdr:rowOff>
    </xdr:to>
    <xdr:sp macro="" textlink="">
      <xdr:nvSpPr>
        <xdr:cNvPr id="50883" name="Rectangle 48"/>
        <xdr:cNvSpPr>
          <a:spLocks noChangeArrowheads="1"/>
        </xdr:cNvSpPr>
      </xdr:nvSpPr>
      <xdr:spPr bwMode="auto">
        <a:xfrm>
          <a:off x="6600825" y="31861125"/>
          <a:ext cx="0" cy="199072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130</xdr:row>
      <xdr:rowOff>209550</xdr:rowOff>
    </xdr:from>
    <xdr:to>
      <xdr:col>8</xdr:col>
      <xdr:colOff>0</xdr:colOff>
      <xdr:row>141</xdr:row>
      <xdr:rowOff>0</xdr:rowOff>
    </xdr:to>
    <xdr:sp macro="" textlink="">
      <xdr:nvSpPr>
        <xdr:cNvPr id="50884" name="Rectangle 49"/>
        <xdr:cNvSpPr>
          <a:spLocks noChangeArrowheads="1"/>
        </xdr:cNvSpPr>
      </xdr:nvSpPr>
      <xdr:spPr bwMode="auto">
        <a:xfrm>
          <a:off x="7296150" y="32070675"/>
          <a:ext cx="0" cy="218122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904875</xdr:colOff>
      <xdr:row>130</xdr:row>
      <xdr:rowOff>28575</xdr:rowOff>
    </xdr:from>
    <xdr:to>
      <xdr:col>7</xdr:col>
      <xdr:colOff>0</xdr:colOff>
      <xdr:row>141</xdr:row>
      <xdr:rowOff>0</xdr:rowOff>
    </xdr:to>
    <xdr:sp macro="" textlink="">
      <xdr:nvSpPr>
        <xdr:cNvPr id="50885" name="Rectangle 50"/>
        <xdr:cNvSpPr>
          <a:spLocks noChangeArrowheads="1"/>
        </xdr:cNvSpPr>
      </xdr:nvSpPr>
      <xdr:spPr bwMode="auto">
        <a:xfrm>
          <a:off x="6600825" y="31889700"/>
          <a:ext cx="0" cy="236220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647700</xdr:colOff>
      <xdr:row>130</xdr:row>
      <xdr:rowOff>19050</xdr:rowOff>
    </xdr:from>
    <xdr:to>
      <xdr:col>9</xdr:col>
      <xdr:colOff>400050</xdr:colOff>
      <xdr:row>131</xdr:row>
      <xdr:rowOff>0</xdr:rowOff>
    </xdr:to>
    <xdr:pic>
      <xdr:nvPicPr>
        <xdr:cNvPr id="50886" name="Picture 51" descr="cc logos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371975" y="31880175"/>
          <a:ext cx="4505325" cy="371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130</xdr:row>
      <xdr:rowOff>209550</xdr:rowOff>
    </xdr:from>
    <xdr:to>
      <xdr:col>7</xdr:col>
      <xdr:colOff>0</xdr:colOff>
      <xdr:row>141</xdr:row>
      <xdr:rowOff>0</xdr:rowOff>
    </xdr:to>
    <xdr:sp macro="" textlink="">
      <xdr:nvSpPr>
        <xdr:cNvPr id="50887" name="Rectangle 52"/>
        <xdr:cNvSpPr>
          <a:spLocks noChangeArrowheads="1"/>
        </xdr:cNvSpPr>
      </xdr:nvSpPr>
      <xdr:spPr bwMode="auto">
        <a:xfrm>
          <a:off x="6600825" y="32070675"/>
          <a:ext cx="0" cy="218122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130</xdr:row>
      <xdr:rowOff>0</xdr:rowOff>
    </xdr:from>
    <xdr:to>
      <xdr:col>8</xdr:col>
      <xdr:colOff>0</xdr:colOff>
      <xdr:row>139</xdr:row>
      <xdr:rowOff>0</xdr:rowOff>
    </xdr:to>
    <xdr:sp macro="" textlink="">
      <xdr:nvSpPr>
        <xdr:cNvPr id="50888" name="Rectangle 53"/>
        <xdr:cNvSpPr>
          <a:spLocks noChangeArrowheads="1"/>
        </xdr:cNvSpPr>
      </xdr:nvSpPr>
      <xdr:spPr bwMode="auto">
        <a:xfrm>
          <a:off x="7296150" y="31861125"/>
          <a:ext cx="0" cy="199072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130</xdr:row>
      <xdr:rowOff>0</xdr:rowOff>
    </xdr:from>
    <xdr:to>
      <xdr:col>14</xdr:col>
      <xdr:colOff>0</xdr:colOff>
      <xdr:row>139</xdr:row>
      <xdr:rowOff>0</xdr:rowOff>
    </xdr:to>
    <xdr:sp macro="" textlink="">
      <xdr:nvSpPr>
        <xdr:cNvPr id="50889" name="Rectangle 54"/>
        <xdr:cNvSpPr>
          <a:spLocks noChangeArrowheads="1"/>
        </xdr:cNvSpPr>
      </xdr:nvSpPr>
      <xdr:spPr bwMode="auto">
        <a:xfrm>
          <a:off x="13430250" y="31861125"/>
          <a:ext cx="0" cy="199072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904875</xdr:colOff>
      <xdr:row>130</xdr:row>
      <xdr:rowOff>0</xdr:rowOff>
    </xdr:from>
    <xdr:to>
      <xdr:col>7</xdr:col>
      <xdr:colOff>0</xdr:colOff>
      <xdr:row>139</xdr:row>
      <xdr:rowOff>0</xdr:rowOff>
    </xdr:to>
    <xdr:sp macro="" textlink="">
      <xdr:nvSpPr>
        <xdr:cNvPr id="50890" name="Rectangle 55"/>
        <xdr:cNvSpPr>
          <a:spLocks noChangeArrowheads="1"/>
        </xdr:cNvSpPr>
      </xdr:nvSpPr>
      <xdr:spPr bwMode="auto">
        <a:xfrm>
          <a:off x="6600825" y="31861125"/>
          <a:ext cx="0" cy="199072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130</xdr:row>
      <xdr:rowOff>0</xdr:rowOff>
    </xdr:from>
    <xdr:to>
      <xdr:col>7</xdr:col>
      <xdr:colOff>0</xdr:colOff>
      <xdr:row>139</xdr:row>
      <xdr:rowOff>0</xdr:rowOff>
    </xdr:to>
    <xdr:sp macro="" textlink="">
      <xdr:nvSpPr>
        <xdr:cNvPr id="50891" name="Rectangle 56"/>
        <xdr:cNvSpPr>
          <a:spLocks noChangeArrowheads="1"/>
        </xdr:cNvSpPr>
      </xdr:nvSpPr>
      <xdr:spPr bwMode="auto">
        <a:xfrm>
          <a:off x="6600825" y="31861125"/>
          <a:ext cx="0" cy="199072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130</xdr:row>
      <xdr:rowOff>209550</xdr:rowOff>
    </xdr:from>
    <xdr:to>
      <xdr:col>8</xdr:col>
      <xdr:colOff>0</xdr:colOff>
      <xdr:row>141</xdr:row>
      <xdr:rowOff>0</xdr:rowOff>
    </xdr:to>
    <xdr:sp macro="" textlink="">
      <xdr:nvSpPr>
        <xdr:cNvPr id="50892" name="Rectangle 57"/>
        <xdr:cNvSpPr>
          <a:spLocks noChangeArrowheads="1"/>
        </xdr:cNvSpPr>
      </xdr:nvSpPr>
      <xdr:spPr bwMode="auto">
        <a:xfrm>
          <a:off x="7296150" y="32070675"/>
          <a:ext cx="0" cy="218122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904875</xdr:colOff>
      <xdr:row>130</xdr:row>
      <xdr:rowOff>28575</xdr:rowOff>
    </xdr:from>
    <xdr:to>
      <xdr:col>7</xdr:col>
      <xdr:colOff>0</xdr:colOff>
      <xdr:row>141</xdr:row>
      <xdr:rowOff>0</xdr:rowOff>
    </xdr:to>
    <xdr:sp macro="" textlink="">
      <xdr:nvSpPr>
        <xdr:cNvPr id="50893" name="Rectangle 58"/>
        <xdr:cNvSpPr>
          <a:spLocks noChangeArrowheads="1"/>
        </xdr:cNvSpPr>
      </xdr:nvSpPr>
      <xdr:spPr bwMode="auto">
        <a:xfrm>
          <a:off x="6600825" y="31889700"/>
          <a:ext cx="0" cy="236220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130</xdr:row>
      <xdr:rowOff>209550</xdr:rowOff>
    </xdr:from>
    <xdr:to>
      <xdr:col>7</xdr:col>
      <xdr:colOff>0</xdr:colOff>
      <xdr:row>141</xdr:row>
      <xdr:rowOff>0</xdr:rowOff>
    </xdr:to>
    <xdr:sp macro="" textlink="">
      <xdr:nvSpPr>
        <xdr:cNvPr id="50894" name="Rectangle 59"/>
        <xdr:cNvSpPr>
          <a:spLocks noChangeArrowheads="1"/>
        </xdr:cNvSpPr>
      </xdr:nvSpPr>
      <xdr:spPr bwMode="auto">
        <a:xfrm>
          <a:off x="6600825" y="32070675"/>
          <a:ext cx="0" cy="218122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143</xdr:row>
      <xdr:rowOff>19050</xdr:rowOff>
    </xdr:from>
    <xdr:to>
      <xdr:col>6</xdr:col>
      <xdr:colOff>238125</xdr:colOff>
      <xdr:row>143</xdr:row>
      <xdr:rowOff>228600</xdr:rowOff>
    </xdr:to>
    <xdr:sp macro="" textlink="">
      <xdr:nvSpPr>
        <xdr:cNvPr id="50236" name="Rectangle 60"/>
        <xdr:cNvSpPr>
          <a:spLocks noChangeArrowheads="1"/>
        </xdr:cNvSpPr>
      </xdr:nvSpPr>
      <xdr:spPr bwMode="auto">
        <a:xfrm>
          <a:off x="6057900" y="34518600"/>
          <a:ext cx="219075" cy="2095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152400</xdr:colOff>
      <xdr:row>109</xdr:row>
      <xdr:rowOff>85725</xdr:rowOff>
    </xdr:from>
    <xdr:to>
      <xdr:col>1</xdr:col>
      <xdr:colOff>123825</xdr:colOff>
      <xdr:row>110</xdr:row>
      <xdr:rowOff>9525</xdr:rowOff>
    </xdr:to>
    <xdr:pic>
      <xdr:nvPicPr>
        <xdr:cNvPr id="50896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8909" t="15790" r="7939" b="57895"/>
        <a:stretch>
          <a:fillRect/>
        </a:stretch>
      </xdr:blipFill>
      <xdr:spPr bwMode="auto">
        <a:xfrm>
          <a:off x="152400" y="25946100"/>
          <a:ext cx="2286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110</xdr:row>
      <xdr:rowOff>85725</xdr:rowOff>
    </xdr:from>
    <xdr:to>
      <xdr:col>1</xdr:col>
      <xdr:colOff>123825</xdr:colOff>
      <xdr:row>111</xdr:row>
      <xdr:rowOff>9525</xdr:rowOff>
    </xdr:to>
    <xdr:pic>
      <xdr:nvPicPr>
        <xdr:cNvPr id="5089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8909" t="15790" r="7939" b="57895"/>
        <a:stretch>
          <a:fillRect/>
        </a:stretch>
      </xdr:blipFill>
      <xdr:spPr bwMode="auto">
        <a:xfrm>
          <a:off x="152400" y="26231850"/>
          <a:ext cx="2286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taylor/My%20Documents/Marketing/PSAV%20Forms/Request%20for%20Forms_files/AE%20Request%20Fo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st"/>
      <sheetName val="Info"/>
      <sheetName val="DropDown"/>
      <sheetName val="Sheet1"/>
    </sheetNames>
    <sheetDataSet>
      <sheetData sheetId="0" refreshError="1"/>
      <sheetData sheetId="1" refreshError="1">
        <row r="2">
          <cell r="A2" t="str">
            <v>Stuart Wood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rriottMarquisSD@psav.com" TargetMode="External"/><Relationship Id="rId1" Type="http://schemas.openxmlformats.org/officeDocument/2006/relationships/hyperlink" Target="mailto:MarriottMarquisSD@psav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xhibits@psav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theme="6" tint="-0.249977111117893"/>
    <pageSetUpPr fitToPage="1"/>
  </sheetPr>
  <dimension ref="A1:ABV89"/>
  <sheetViews>
    <sheetView tabSelected="1" zoomScale="55" zoomScaleNormal="55" zoomScaleSheetLayoutView="75" workbookViewId="0">
      <selection activeCell="C12" sqref="C12:G13"/>
    </sheetView>
  </sheetViews>
  <sheetFormatPr defaultColWidth="8.85546875" defaultRowHeight="12.75" x14ac:dyDescent="0.2"/>
  <cols>
    <col min="1" max="1" width="3.85546875" style="2" customWidth="1"/>
    <col min="2" max="2" width="18.42578125" style="2" customWidth="1"/>
    <col min="3" max="3" width="28.42578125" style="2" customWidth="1"/>
    <col min="4" max="4" width="20.28515625" style="2" customWidth="1"/>
    <col min="5" max="5" width="39.28515625" style="2" customWidth="1"/>
    <col min="6" max="6" width="12.28515625" style="2" customWidth="1"/>
    <col min="7" max="7" width="8.42578125" style="2" customWidth="1"/>
    <col min="8" max="8" width="10.42578125" style="2" customWidth="1"/>
    <col min="9" max="9" width="17.7109375" style="2" customWidth="1"/>
    <col min="10" max="10" width="11.42578125" style="2" hidden="1" customWidth="1"/>
    <col min="11" max="11" width="8.140625" style="2" customWidth="1"/>
    <col min="12" max="13" width="16.85546875" style="2" customWidth="1"/>
    <col min="14" max="14" width="19.5703125" style="2" customWidth="1"/>
    <col min="15" max="15" width="18.85546875" style="2" customWidth="1"/>
    <col min="16" max="16" width="8.85546875" style="2" hidden="1" customWidth="1"/>
    <col min="17" max="17" width="18.5703125" style="2" hidden="1" customWidth="1"/>
    <col min="18" max="18" width="23.140625" style="2" hidden="1" customWidth="1"/>
    <col min="19" max="19" width="31.28515625" style="2" hidden="1" customWidth="1"/>
    <col min="20" max="20" width="20.28515625" style="2" hidden="1" customWidth="1"/>
    <col min="21" max="21" width="21.42578125" style="2" hidden="1" customWidth="1"/>
    <col min="22" max="23" width="20.28515625" style="2" hidden="1" customWidth="1"/>
    <col min="24" max="24" width="11.7109375" style="2" hidden="1" customWidth="1"/>
    <col min="25" max="25" width="18.85546875" style="2" hidden="1" customWidth="1"/>
    <col min="26" max="26" width="12.85546875" style="2" hidden="1" customWidth="1"/>
    <col min="27" max="27" width="21.7109375" style="2" hidden="1" customWidth="1"/>
    <col min="28" max="28" width="16.140625" style="2" hidden="1" customWidth="1"/>
    <col min="29" max="29" width="25.140625" style="2" hidden="1" customWidth="1"/>
    <col min="30" max="30" width="18.7109375" style="2" hidden="1" customWidth="1"/>
    <col min="31" max="31" width="27.28515625" style="2" hidden="1" customWidth="1"/>
    <col min="32" max="32" width="24.85546875" style="2" hidden="1" customWidth="1"/>
    <col min="33" max="33" width="20.28515625" style="2" hidden="1" customWidth="1"/>
    <col min="34" max="34" width="21.7109375" style="2" hidden="1" customWidth="1"/>
    <col min="35" max="35" width="20.28515625" style="2" hidden="1" customWidth="1"/>
    <col min="36" max="36" width="19.42578125" style="2" hidden="1" customWidth="1"/>
    <col min="37" max="37" width="12.7109375" style="2" hidden="1" customWidth="1"/>
    <col min="38" max="38" width="19.42578125" style="2" hidden="1" customWidth="1"/>
    <col min="39" max="39" width="15.140625" style="2" hidden="1" customWidth="1"/>
    <col min="40" max="40" width="12.7109375" style="2" hidden="1" customWidth="1"/>
    <col min="41" max="42" width="21.7109375" style="2" hidden="1" customWidth="1"/>
    <col min="43" max="16384" width="8.85546875" style="2"/>
  </cols>
  <sheetData>
    <row r="1" spans="1:42" s="8" customFormat="1" ht="20.100000000000001" customHeight="1" x14ac:dyDescent="0.2">
      <c r="A1" s="617"/>
      <c r="B1" s="617"/>
      <c r="C1" s="617"/>
      <c r="D1" s="617"/>
      <c r="E1" s="617"/>
      <c r="F1" s="617"/>
      <c r="G1" s="390"/>
      <c r="H1" s="390"/>
      <c r="I1" s="390"/>
      <c r="J1" s="311"/>
      <c r="K1" s="311"/>
      <c r="L1" s="311"/>
      <c r="M1" s="311"/>
      <c r="N1" s="311"/>
      <c r="O1" s="45"/>
      <c r="Q1" s="389"/>
      <c r="R1" s="389"/>
      <c r="S1" s="389"/>
      <c r="U1" s="389"/>
      <c r="V1" s="389"/>
      <c r="W1" s="389"/>
      <c r="Y1" s="389"/>
      <c r="Z1" s="389"/>
      <c r="AA1" s="389"/>
      <c r="AB1" s="389"/>
      <c r="AC1" s="389"/>
      <c r="AD1" s="389"/>
      <c r="AE1" s="389"/>
      <c r="AF1" s="389"/>
      <c r="AG1" s="389"/>
      <c r="AH1" s="389"/>
      <c r="AI1" s="389"/>
      <c r="AJ1" s="389"/>
      <c r="AL1" s="389"/>
      <c r="AM1" s="389"/>
      <c r="AO1" s="389"/>
      <c r="AP1" s="389"/>
    </row>
    <row r="2" spans="1:42" s="8" customFormat="1" ht="20.100000000000001" customHeight="1" x14ac:dyDescent="0.2">
      <c r="A2" s="618"/>
      <c r="B2" s="618"/>
      <c r="C2" s="618"/>
      <c r="D2" s="618"/>
      <c r="E2" s="618"/>
      <c r="F2" s="618"/>
      <c r="G2" s="311"/>
      <c r="H2" s="311"/>
      <c r="I2" s="308"/>
      <c r="J2" s="315"/>
      <c r="K2" s="315"/>
      <c r="L2" s="316"/>
      <c r="M2" s="316"/>
      <c r="N2" s="288"/>
      <c r="O2" s="317"/>
      <c r="Q2" s="389"/>
      <c r="R2" s="389"/>
      <c r="S2" s="389"/>
      <c r="U2" s="389"/>
      <c r="V2" s="389"/>
      <c r="W2" s="389"/>
      <c r="Y2" s="389"/>
      <c r="Z2" s="389"/>
      <c r="AA2" s="389"/>
      <c r="AB2" s="389"/>
      <c r="AC2" s="389"/>
      <c r="AD2" s="389"/>
      <c r="AE2" s="389"/>
      <c r="AF2" s="389"/>
      <c r="AG2" s="389"/>
      <c r="AH2" s="389"/>
      <c r="AI2" s="389"/>
      <c r="AJ2" s="389"/>
      <c r="AL2" s="389"/>
      <c r="AM2" s="389"/>
      <c r="AO2" s="389"/>
      <c r="AP2" s="389"/>
    </row>
    <row r="3" spans="1:42" s="8" customFormat="1" ht="20.100000000000001" customHeight="1" x14ac:dyDescent="0.2">
      <c r="A3" s="619"/>
      <c r="B3" s="619"/>
      <c r="C3" s="619"/>
      <c r="D3" s="619"/>
      <c r="E3" s="619"/>
      <c r="F3" s="619"/>
      <c r="G3" s="321"/>
      <c r="H3" s="321"/>
      <c r="I3" s="321"/>
      <c r="J3" s="71"/>
      <c r="K3" s="71"/>
      <c r="L3" s="71"/>
      <c r="M3" s="71"/>
      <c r="N3" s="318"/>
      <c r="O3" s="45"/>
      <c r="Q3" s="389"/>
      <c r="R3" s="389"/>
      <c r="S3" s="389"/>
      <c r="U3" s="389"/>
      <c r="V3" s="389"/>
      <c r="W3" s="389"/>
      <c r="Y3" s="389"/>
      <c r="Z3" s="389"/>
      <c r="AA3" s="389"/>
      <c r="AB3" s="389"/>
      <c r="AC3" s="389"/>
      <c r="AD3" s="389"/>
      <c r="AE3" s="389"/>
      <c r="AF3" s="389"/>
      <c r="AG3" s="389"/>
      <c r="AH3" s="389"/>
      <c r="AI3" s="389"/>
      <c r="AJ3" s="389"/>
      <c r="AL3" s="389"/>
      <c r="AM3" s="389"/>
      <c r="AO3" s="389"/>
      <c r="AP3" s="389"/>
    </row>
    <row r="4" spans="1:42" s="8" customFormat="1" ht="20.100000000000001" customHeight="1" x14ac:dyDescent="0.2">
      <c r="A4" s="617"/>
      <c r="B4" s="617"/>
      <c r="C4" s="617"/>
      <c r="D4" s="617"/>
      <c r="E4" s="617"/>
      <c r="F4" s="617"/>
      <c r="G4" s="71"/>
      <c r="H4" s="319"/>
      <c r="I4" s="319"/>
      <c r="J4" s="319"/>
      <c r="K4" s="319"/>
      <c r="L4"/>
      <c r="M4" s="319"/>
      <c r="N4" s="318"/>
      <c r="O4" s="45"/>
      <c r="Q4" s="389"/>
      <c r="R4" s="389"/>
      <c r="S4" s="389"/>
      <c r="U4" s="389"/>
      <c r="V4" s="389"/>
      <c r="W4" s="389"/>
      <c r="Y4" s="389"/>
      <c r="Z4" s="389"/>
      <c r="AA4" s="389"/>
      <c r="AB4" s="389"/>
      <c r="AC4" s="389"/>
      <c r="AD4" s="389"/>
      <c r="AE4" s="389"/>
      <c r="AF4" s="389"/>
      <c r="AG4" s="389"/>
      <c r="AH4" s="389"/>
      <c r="AI4" s="389"/>
      <c r="AJ4" s="389"/>
      <c r="AL4" s="389"/>
      <c r="AM4" s="389"/>
      <c r="AO4" s="389"/>
      <c r="AP4" s="389"/>
    </row>
    <row r="5" spans="1:42" s="389" customFormat="1" ht="20.100000000000001" customHeight="1" x14ac:dyDescent="0.2">
      <c r="A5" s="617"/>
      <c r="B5" s="617"/>
      <c r="C5" s="617"/>
      <c r="D5" s="617"/>
      <c r="E5" s="617"/>
      <c r="F5" s="617"/>
      <c r="G5" s="313"/>
      <c r="H5" s="313"/>
      <c r="I5" s="320"/>
      <c r="J5" s="311"/>
      <c r="K5" s="311"/>
      <c r="L5" s="311"/>
      <c r="M5" s="311"/>
      <c r="N5" s="311"/>
      <c r="O5" s="45"/>
    </row>
    <row r="6" spans="1:42" s="389" customFormat="1" ht="20.100000000000001" customHeight="1" x14ac:dyDescent="0.2">
      <c r="A6" s="627" t="s">
        <v>181</v>
      </c>
      <c r="B6" s="627"/>
      <c r="C6" s="627"/>
      <c r="D6" s="627"/>
      <c r="E6" s="627"/>
      <c r="F6" s="627"/>
      <c r="G6" s="627"/>
      <c r="H6" s="627"/>
      <c r="I6" s="627"/>
      <c r="J6" s="627"/>
      <c r="K6" s="627"/>
      <c r="L6" s="627"/>
      <c r="M6" s="627"/>
      <c r="N6" s="627"/>
      <c r="O6" s="627"/>
    </row>
    <row r="7" spans="1:42" s="8" customFormat="1" ht="20.100000000000001" customHeight="1" thickBot="1" x14ac:dyDescent="0.25">
      <c r="A7" s="45"/>
      <c r="B7" s="45"/>
      <c r="C7" s="45"/>
      <c r="D7" s="45"/>
      <c r="E7" s="45"/>
      <c r="F7" s="45"/>
      <c r="G7" s="45"/>
      <c r="H7" s="45"/>
      <c r="I7" s="71"/>
      <c r="J7" s="45"/>
      <c r="K7" s="45"/>
      <c r="L7" s="45"/>
      <c r="M7" s="45"/>
      <c r="N7" s="45"/>
      <c r="O7" s="273"/>
      <c r="Q7" s="389"/>
      <c r="R7" s="389"/>
      <c r="S7" s="389"/>
      <c r="U7" s="389"/>
      <c r="V7" s="389"/>
      <c r="W7" s="389"/>
      <c r="Y7" s="389"/>
      <c r="Z7" s="389"/>
      <c r="AA7" s="389"/>
      <c r="AB7" s="389"/>
      <c r="AC7" s="389"/>
      <c r="AD7" s="389"/>
      <c r="AE7" s="389"/>
      <c r="AF7" s="389"/>
      <c r="AG7" s="389"/>
      <c r="AH7" s="389"/>
      <c r="AI7" s="389"/>
      <c r="AJ7" s="389"/>
      <c r="AL7" s="389"/>
      <c r="AM7" s="389"/>
      <c r="AO7" s="389"/>
      <c r="AP7" s="389"/>
    </row>
    <row r="8" spans="1:42" s="465" customFormat="1" ht="24" customHeight="1" thickBot="1" x14ac:dyDescent="0.25">
      <c r="A8" s="623" t="s">
        <v>211</v>
      </c>
      <c r="B8" s="624"/>
      <c r="C8" s="624"/>
      <c r="D8" s="624"/>
      <c r="E8" s="624"/>
      <c r="F8" s="625" t="s">
        <v>210</v>
      </c>
      <c r="G8" s="625"/>
      <c r="H8" s="625"/>
      <c r="I8" s="625"/>
      <c r="J8" s="625"/>
      <c r="K8" s="625"/>
      <c r="L8" s="625"/>
      <c r="M8" s="625"/>
      <c r="N8" s="625"/>
      <c r="O8" s="626"/>
    </row>
    <row r="9" spans="1:42" ht="21" customHeight="1" thickBot="1" x14ac:dyDescent="0.25">
      <c r="A9" s="666" t="s">
        <v>256</v>
      </c>
      <c r="B9" s="667"/>
      <c r="C9" s="667"/>
      <c r="D9" s="667"/>
      <c r="E9" s="667"/>
      <c r="F9" s="667"/>
      <c r="G9" s="667"/>
      <c r="H9" s="667"/>
      <c r="I9" s="667"/>
      <c r="J9" s="667"/>
      <c r="K9" s="667"/>
      <c r="L9" s="667"/>
      <c r="M9" s="667"/>
      <c r="N9" s="667"/>
      <c r="O9" s="668"/>
    </row>
    <row r="10" spans="1:42" ht="18" customHeight="1" x14ac:dyDescent="0.2">
      <c r="A10" s="538"/>
      <c r="B10" s="539"/>
      <c r="C10" s="540"/>
      <c r="D10" s="628"/>
      <c r="E10" s="629"/>
      <c r="F10" s="629"/>
      <c r="G10" s="629"/>
      <c r="H10" s="57"/>
      <c r="I10" s="546"/>
      <c r="J10" s="546"/>
      <c r="K10" s="628"/>
      <c r="L10" s="628"/>
      <c r="M10" s="628"/>
      <c r="N10" s="628"/>
      <c r="O10" s="630"/>
    </row>
    <row r="11" spans="1:42" ht="18" customHeight="1" x14ac:dyDescent="0.2">
      <c r="A11" s="538"/>
      <c r="B11" s="541" t="s">
        <v>174</v>
      </c>
      <c r="C11" s="542"/>
      <c r="D11" s="603"/>
      <c r="E11" s="603"/>
      <c r="F11" s="603"/>
      <c r="G11" s="603"/>
      <c r="H11" s="137"/>
      <c r="I11" s="545" t="s">
        <v>78</v>
      </c>
      <c r="J11" s="547"/>
      <c r="K11" s="585"/>
      <c r="L11" s="585"/>
      <c r="M11" s="585"/>
      <c r="N11" s="585"/>
      <c r="O11" s="587"/>
    </row>
    <row r="12" spans="1:42" ht="18" customHeight="1" x14ac:dyDescent="0.2">
      <c r="A12" s="538"/>
      <c r="B12" s="539"/>
      <c r="C12" s="584"/>
      <c r="D12" s="584"/>
      <c r="E12" s="584"/>
      <c r="F12" s="584"/>
      <c r="G12" s="584"/>
      <c r="H12" s="57"/>
      <c r="I12" s="548"/>
      <c r="J12" s="549"/>
      <c r="K12" s="549"/>
      <c r="L12" s="584"/>
      <c r="M12" s="584"/>
      <c r="N12" s="584"/>
      <c r="O12" s="586"/>
    </row>
    <row r="13" spans="1:42" ht="18" customHeight="1" x14ac:dyDescent="0.2">
      <c r="A13" s="538"/>
      <c r="B13" s="541" t="s">
        <v>160</v>
      </c>
      <c r="C13" s="585"/>
      <c r="D13" s="585"/>
      <c r="E13" s="585"/>
      <c r="F13" s="585"/>
      <c r="G13" s="585"/>
      <c r="H13" s="61"/>
      <c r="I13" s="541" t="s">
        <v>167</v>
      </c>
      <c r="J13" s="550"/>
      <c r="K13" s="550"/>
      <c r="L13" s="585"/>
      <c r="M13" s="585"/>
      <c r="N13" s="585"/>
      <c r="O13" s="587"/>
    </row>
    <row r="14" spans="1:42" ht="18" customHeight="1" x14ac:dyDescent="0.2">
      <c r="A14" s="543"/>
      <c r="B14" s="544"/>
      <c r="C14" s="584"/>
      <c r="D14" s="584"/>
      <c r="E14" s="584"/>
      <c r="F14" s="584"/>
      <c r="G14" s="584"/>
      <c r="H14" s="48"/>
      <c r="I14" s="539"/>
      <c r="J14" s="551"/>
      <c r="K14" s="551"/>
      <c r="L14" s="588"/>
      <c r="M14" s="588"/>
      <c r="N14" s="588"/>
      <c r="O14" s="589"/>
    </row>
    <row r="15" spans="1:42" ht="18" customHeight="1" x14ac:dyDescent="0.2">
      <c r="A15" s="538"/>
      <c r="B15" s="541" t="s">
        <v>161</v>
      </c>
      <c r="C15" s="585"/>
      <c r="D15" s="585"/>
      <c r="E15" s="585"/>
      <c r="F15" s="585"/>
      <c r="G15" s="585"/>
      <c r="H15" s="61"/>
      <c r="I15" s="541" t="s">
        <v>168</v>
      </c>
      <c r="J15" s="547"/>
      <c r="K15" s="547"/>
      <c r="L15" s="590"/>
      <c r="M15" s="590"/>
      <c r="N15" s="590"/>
      <c r="O15" s="591"/>
    </row>
    <row r="16" spans="1:42" ht="18" customHeight="1" x14ac:dyDescent="0.2">
      <c r="A16" s="538"/>
      <c r="B16" s="539"/>
      <c r="C16" s="600"/>
      <c r="D16" s="600"/>
      <c r="E16" s="539"/>
      <c r="F16" s="584"/>
      <c r="G16" s="602"/>
      <c r="H16" s="140"/>
      <c r="I16" s="606" t="s">
        <v>240</v>
      </c>
      <c r="J16" s="607"/>
      <c r="K16" s="607"/>
      <c r="L16" s="607"/>
      <c r="M16" s="607"/>
      <c r="N16" s="607"/>
      <c r="O16" s="608"/>
    </row>
    <row r="17" spans="1:42" ht="18" customHeight="1" x14ac:dyDescent="0.2">
      <c r="A17" s="538"/>
      <c r="B17" s="541" t="s">
        <v>162</v>
      </c>
      <c r="C17" s="601"/>
      <c r="D17" s="601"/>
      <c r="E17" s="541" t="s">
        <v>165</v>
      </c>
      <c r="F17" s="603"/>
      <c r="G17" s="603"/>
      <c r="H17" s="59"/>
      <c r="I17" s="609"/>
      <c r="J17" s="609"/>
      <c r="K17" s="609"/>
      <c r="L17" s="609"/>
      <c r="M17" s="609"/>
      <c r="N17" s="609"/>
      <c r="O17" s="610"/>
    </row>
    <row r="18" spans="1:42" ht="18" customHeight="1" x14ac:dyDescent="0.2">
      <c r="A18" s="538"/>
      <c r="B18" s="539"/>
      <c r="C18" s="584"/>
      <c r="D18" s="584"/>
      <c r="E18" s="539"/>
      <c r="F18" s="584"/>
      <c r="G18" s="584"/>
      <c r="H18" s="48"/>
      <c r="I18" s="643" t="s">
        <v>146</v>
      </c>
      <c r="J18" s="599" t="s">
        <v>147</v>
      </c>
      <c r="K18" s="599"/>
      <c r="L18" s="599"/>
      <c r="M18" s="445"/>
      <c r="N18" s="596" t="s">
        <v>172</v>
      </c>
      <c r="O18" s="597"/>
    </row>
    <row r="19" spans="1:42" ht="18" customHeight="1" x14ac:dyDescent="0.2">
      <c r="A19" s="538"/>
      <c r="B19" s="541" t="s">
        <v>163</v>
      </c>
      <c r="C19" s="585"/>
      <c r="D19" s="585"/>
      <c r="E19" s="541" t="s">
        <v>19</v>
      </c>
      <c r="F19" s="585"/>
      <c r="G19" s="585"/>
      <c r="H19" s="59"/>
      <c r="I19" s="643"/>
      <c r="J19" s="599"/>
      <c r="K19" s="599"/>
      <c r="L19" s="599"/>
      <c r="M19" s="445"/>
      <c r="N19" s="598"/>
      <c r="O19" s="597"/>
    </row>
    <row r="20" spans="1:42" ht="18" customHeight="1" x14ac:dyDescent="0.2">
      <c r="A20" s="538"/>
      <c r="B20" s="539"/>
      <c r="C20" s="584"/>
      <c r="D20" s="584"/>
      <c r="E20" s="592" t="s">
        <v>166</v>
      </c>
      <c r="F20" s="592"/>
      <c r="G20" s="592"/>
      <c r="H20" s="48"/>
      <c r="I20" s="48" t="s">
        <v>180</v>
      </c>
      <c r="J20" s="48"/>
      <c r="K20" s="510" t="s">
        <v>175</v>
      </c>
      <c r="L20" s="421"/>
      <c r="M20" s="445"/>
      <c r="N20" s="421"/>
      <c r="O20" s="373"/>
    </row>
    <row r="21" spans="1:42" ht="18" customHeight="1" thickBot="1" x14ac:dyDescent="0.25">
      <c r="A21" s="538"/>
      <c r="B21" s="545" t="s">
        <v>164</v>
      </c>
      <c r="C21" s="585"/>
      <c r="D21" s="585"/>
      <c r="E21" s="593"/>
      <c r="F21" s="593"/>
      <c r="G21" s="593"/>
      <c r="H21" s="48"/>
      <c r="I21" s="509" t="s">
        <v>169</v>
      </c>
      <c r="J21" s="59"/>
      <c r="K21" s="59"/>
      <c r="L21" s="48"/>
      <c r="M21" s="48"/>
      <c r="N21" s="257"/>
      <c r="O21" s="254"/>
    </row>
    <row r="22" spans="1:42" s="13" customFormat="1" ht="18" x14ac:dyDescent="0.2">
      <c r="A22" s="620" t="s">
        <v>241</v>
      </c>
      <c r="B22" s="621"/>
      <c r="C22" s="621"/>
      <c r="D22" s="621"/>
      <c r="E22" s="621"/>
      <c r="F22" s="622" t="s">
        <v>155</v>
      </c>
      <c r="G22" s="622"/>
      <c r="H22" s="622"/>
      <c r="I22" s="622"/>
      <c r="J22" s="516" t="s">
        <v>0</v>
      </c>
      <c r="K22" s="517"/>
      <c r="L22" s="516"/>
      <c r="M22" s="516"/>
      <c r="N22" s="516"/>
      <c r="O22" s="518"/>
    </row>
    <row r="23" spans="1:42" s="13" customFormat="1" ht="16.899999999999999" customHeight="1" thickBot="1" x14ac:dyDescent="0.25">
      <c r="A23" s="611" t="s">
        <v>242</v>
      </c>
      <c r="B23" s="612"/>
      <c r="C23" s="612"/>
      <c r="D23" s="612"/>
      <c r="E23" s="612"/>
      <c r="F23" s="612"/>
      <c r="G23" s="612"/>
      <c r="H23" s="612"/>
      <c r="I23" s="612"/>
      <c r="J23" s="388"/>
      <c r="K23" s="581" t="s">
        <v>159</v>
      </c>
      <c r="L23" s="582"/>
      <c r="M23" s="604" t="s">
        <v>177</v>
      </c>
      <c r="N23" s="579" t="s">
        <v>83</v>
      </c>
      <c r="O23" s="594" t="s">
        <v>177</v>
      </c>
    </row>
    <row r="24" spans="1:42" s="13" customFormat="1" ht="16.899999999999999" customHeight="1" thickBot="1" x14ac:dyDescent="0.25">
      <c r="A24" s="613"/>
      <c r="B24" s="614"/>
      <c r="C24" s="614"/>
      <c r="D24" s="614"/>
      <c r="E24" s="614"/>
      <c r="F24" s="614"/>
      <c r="G24" s="614"/>
      <c r="H24" s="614"/>
      <c r="I24" s="614"/>
      <c r="J24" s="416"/>
      <c r="K24" s="583"/>
      <c r="L24" s="558"/>
      <c r="M24" s="605"/>
      <c r="N24" s="580"/>
      <c r="O24" s="595"/>
      <c r="Q24" s="484" t="s">
        <v>199</v>
      </c>
      <c r="R24" s="482" t="s">
        <v>200</v>
      </c>
      <c r="S24" s="482" t="s">
        <v>223</v>
      </c>
      <c r="T24" s="482" t="s">
        <v>231</v>
      </c>
      <c r="U24" s="482" t="s">
        <v>224</v>
      </c>
      <c r="V24" s="482" t="s">
        <v>205</v>
      </c>
      <c r="W24" s="482" t="s">
        <v>225</v>
      </c>
      <c r="X24" s="482" t="s">
        <v>186</v>
      </c>
      <c r="Y24" s="482" t="s">
        <v>226</v>
      </c>
      <c r="Z24" s="482" t="s">
        <v>195</v>
      </c>
      <c r="AA24" s="482" t="s">
        <v>227</v>
      </c>
      <c r="AB24" s="483" t="s">
        <v>207</v>
      </c>
      <c r="AC24" s="482" t="s">
        <v>209</v>
      </c>
      <c r="AD24" s="484" t="s">
        <v>201</v>
      </c>
      <c r="AE24" s="482" t="s">
        <v>202</v>
      </c>
      <c r="AF24" s="483" t="s">
        <v>228</v>
      </c>
      <c r="AG24" s="482" t="s">
        <v>230</v>
      </c>
      <c r="AH24" s="483" t="s">
        <v>234</v>
      </c>
      <c r="AI24" s="482" t="s">
        <v>206</v>
      </c>
      <c r="AJ24" s="483" t="s">
        <v>233</v>
      </c>
      <c r="AK24" s="482" t="s">
        <v>187</v>
      </c>
      <c r="AL24" s="483" t="s">
        <v>232</v>
      </c>
      <c r="AM24" s="483" t="s">
        <v>208</v>
      </c>
      <c r="AN24" s="485" t="s">
        <v>195</v>
      </c>
      <c r="AO24" s="483" t="s">
        <v>236</v>
      </c>
      <c r="AP24" s="483" t="s">
        <v>235</v>
      </c>
    </row>
    <row r="25" spans="1:42" s="13" customFormat="1" ht="25.5" customHeight="1" x14ac:dyDescent="0.2">
      <c r="A25" s="155" t="s">
        <v>212</v>
      </c>
      <c r="B25" s="72"/>
      <c r="C25" s="72"/>
      <c r="D25" s="56"/>
      <c r="E25" s="56"/>
      <c r="F25" s="56"/>
      <c r="G25" s="56"/>
      <c r="H25" s="98"/>
      <c r="I25" s="83"/>
      <c r="J25" s="16"/>
      <c r="K25" s="568">
        <f>SUM(Q25+R25)</f>
        <v>185</v>
      </c>
      <c r="L25" s="569"/>
      <c r="M25" s="494"/>
      <c r="N25" s="345">
        <f>SUM(AD25+AE25+AN25)</f>
        <v>345</v>
      </c>
      <c r="O25" s="488"/>
      <c r="Q25" s="475">
        <v>125</v>
      </c>
      <c r="R25" s="469">
        <v>60</v>
      </c>
      <c r="S25" s="476">
        <f>SUM((Q25+R25)*M25)</f>
        <v>0</v>
      </c>
      <c r="T25" s="469">
        <f>SUM((Q25+R25)*0.25)</f>
        <v>46.25</v>
      </c>
      <c r="U25" s="476">
        <f>SUM(T25*M25)</f>
        <v>0</v>
      </c>
      <c r="V25" s="469">
        <f>SUM(R25*0.04)</f>
        <v>2.4</v>
      </c>
      <c r="W25" s="476">
        <f>SUM(V25*M25)</f>
        <v>0</v>
      </c>
      <c r="X25" s="469">
        <f>((Q25+R25+T25)*0.0775)</f>
        <v>17.921875</v>
      </c>
      <c r="Y25" s="469">
        <f>SUM(X25*M25)</f>
        <v>0</v>
      </c>
      <c r="Z25" s="469">
        <v>115</v>
      </c>
      <c r="AA25" s="469">
        <f>SUM(Z25*M25)</f>
        <v>0</v>
      </c>
      <c r="AB25" s="477">
        <f>SUM(Q25+R25+T25+V25+X25+AN25)</f>
        <v>366.57187499999998</v>
      </c>
      <c r="AC25" s="476">
        <f>SUM(AB25*M25)</f>
        <v>0</v>
      </c>
      <c r="AD25" s="469">
        <v>170</v>
      </c>
      <c r="AE25" s="469">
        <v>60</v>
      </c>
      <c r="AF25" s="476">
        <f>SUM(AD25:AE25)*O25</f>
        <v>0</v>
      </c>
      <c r="AG25" s="469">
        <f>SUM((AD25+AE25)*0.25)</f>
        <v>57.5</v>
      </c>
      <c r="AH25" s="476">
        <f>SUM(AG25*O25)</f>
        <v>0</v>
      </c>
      <c r="AI25" s="469">
        <f>SUM(AE25*0.04)</f>
        <v>2.4</v>
      </c>
      <c r="AJ25" s="476">
        <f>SUM(AI25*O25)</f>
        <v>0</v>
      </c>
      <c r="AK25" s="469">
        <f>((AD25+AE25+AG25)*0.0775)</f>
        <v>22.28125</v>
      </c>
      <c r="AL25" s="476">
        <f>SUM(AK25*O25)</f>
        <v>0</v>
      </c>
      <c r="AM25" s="469">
        <f>SUM(AD25+AE25+AG25+AI25+AK25+AN25)</f>
        <v>427.18124999999998</v>
      </c>
      <c r="AN25" s="469">
        <v>115</v>
      </c>
      <c r="AO25" s="476">
        <f>SUM(AN25*O25)</f>
        <v>0</v>
      </c>
      <c r="AP25" s="476">
        <f>SUM(AM25*O25)</f>
        <v>0</v>
      </c>
    </row>
    <row r="26" spans="1:42" s="13" customFormat="1" ht="25.5" customHeight="1" x14ac:dyDescent="0.2">
      <c r="A26" s="77" t="s">
        <v>213</v>
      </c>
      <c r="B26" s="76"/>
      <c r="C26" s="76"/>
      <c r="D26" s="74"/>
      <c r="E26" s="3"/>
      <c r="F26" s="3"/>
      <c r="G26" s="3"/>
      <c r="H26" s="3"/>
      <c r="I26" s="3"/>
      <c r="J26" s="17"/>
      <c r="K26" s="568">
        <f>SUM(Q26+R26)</f>
        <v>245</v>
      </c>
      <c r="L26" s="569"/>
      <c r="M26" s="494"/>
      <c r="N26" s="345">
        <f>SUM(AD26+AE26+AN26)</f>
        <v>435</v>
      </c>
      <c r="O26" s="488"/>
      <c r="Q26" s="475">
        <v>185</v>
      </c>
      <c r="R26" s="469">
        <v>60</v>
      </c>
      <c r="S26" s="476">
        <f t="shared" ref="S26:S31" si="0">SUM((Q26+R26)*M26)</f>
        <v>0</v>
      </c>
      <c r="T26" s="469">
        <f>SUM((Q26+R26)*0.25)</f>
        <v>61.25</v>
      </c>
      <c r="U26" s="476">
        <f t="shared" ref="U26:U31" si="1">SUM(T26*M26)</f>
        <v>0</v>
      </c>
      <c r="V26" s="469">
        <f t="shared" ref="V26:V27" si="2">SUM(R26*0.04)</f>
        <v>2.4</v>
      </c>
      <c r="W26" s="476">
        <f t="shared" ref="W26:W31" si="3">SUM(V26*M26)</f>
        <v>0</v>
      </c>
      <c r="X26" s="469">
        <f>((Q26+R26+T26)*0.0775)</f>
        <v>23.734375</v>
      </c>
      <c r="Y26" s="469">
        <f t="shared" ref="Y26:Y31" si="4">SUM(X26*M26)</f>
        <v>0</v>
      </c>
      <c r="Z26" s="469">
        <v>115</v>
      </c>
      <c r="AA26" s="469">
        <f t="shared" ref="AA26:AA31" si="5">SUM(Z26*M26)</f>
        <v>0</v>
      </c>
      <c r="AB26" s="477">
        <f>SUM(Q26+R26+T26+V26+X26+AN26)</f>
        <v>447.38437499999998</v>
      </c>
      <c r="AC26" s="476">
        <f>SUM(AB26*M26)</f>
        <v>0</v>
      </c>
      <c r="AD26" s="469">
        <v>260</v>
      </c>
      <c r="AE26" s="469">
        <v>60</v>
      </c>
      <c r="AF26" s="476">
        <f t="shared" ref="AF26:AF31" si="6">SUM(AD26:AE26)*O26</f>
        <v>0</v>
      </c>
      <c r="AG26" s="469">
        <f>SUM((AD26+AE26)*0.25)</f>
        <v>80</v>
      </c>
      <c r="AH26" s="476">
        <f t="shared" ref="AH26:AH27" si="7">SUM(AG26*O26)</f>
        <v>0</v>
      </c>
      <c r="AI26" s="469">
        <f>SUM(AE26*0.04)</f>
        <v>2.4</v>
      </c>
      <c r="AJ26" s="476">
        <f t="shared" ref="AJ26:AJ27" si="8">SUM(AI26*O26)</f>
        <v>0</v>
      </c>
      <c r="AK26" s="469">
        <f>((AD26+AE26+AG26)*0.0775)</f>
        <v>31</v>
      </c>
      <c r="AL26" s="476">
        <f t="shared" ref="AL26:AL27" si="9">SUM(AK26*O26)</f>
        <v>0</v>
      </c>
      <c r="AM26" s="469">
        <f>SUM(AD26+AE26+AG26+AI26+AK26+AN26)</f>
        <v>548.4</v>
      </c>
      <c r="AN26" s="469">
        <v>115</v>
      </c>
      <c r="AO26" s="476">
        <f t="shared" ref="AO26:AO31" si="10">SUM(AN26*O26)</f>
        <v>0</v>
      </c>
      <c r="AP26" s="476">
        <f>SUM(AM26*O26)</f>
        <v>0</v>
      </c>
    </row>
    <row r="27" spans="1:42" s="13" customFormat="1" ht="25.5" customHeight="1" x14ac:dyDescent="0.2">
      <c r="A27" s="562" t="s">
        <v>214</v>
      </c>
      <c r="B27" s="563"/>
      <c r="C27" s="563"/>
      <c r="D27" s="563"/>
      <c r="E27" s="563"/>
      <c r="F27" s="563"/>
      <c r="G27" s="563"/>
      <c r="H27" s="563"/>
      <c r="I27" s="564"/>
      <c r="J27" s="386"/>
      <c r="K27" s="568">
        <f>SUM(Q27+R27)</f>
        <v>300</v>
      </c>
      <c r="L27" s="569"/>
      <c r="M27" s="494"/>
      <c r="N27" s="345">
        <f>SUM(AD27+AE27+AN27)</f>
        <v>520</v>
      </c>
      <c r="O27" s="488"/>
      <c r="Q27" s="475">
        <v>240</v>
      </c>
      <c r="R27" s="469">
        <v>60</v>
      </c>
      <c r="S27" s="476">
        <f t="shared" si="0"/>
        <v>0</v>
      </c>
      <c r="T27" s="469">
        <f>SUM((Q27+R27)*0.25)</f>
        <v>75</v>
      </c>
      <c r="U27" s="476">
        <f t="shared" si="1"/>
        <v>0</v>
      </c>
      <c r="V27" s="469">
        <f t="shared" si="2"/>
        <v>2.4</v>
      </c>
      <c r="W27" s="476">
        <f t="shared" si="3"/>
        <v>0</v>
      </c>
      <c r="X27" s="469">
        <f>((Q27+R27+T27)*0.0775)</f>
        <v>29.0625</v>
      </c>
      <c r="Y27" s="469">
        <f t="shared" si="4"/>
        <v>0</v>
      </c>
      <c r="Z27" s="469">
        <v>115</v>
      </c>
      <c r="AA27" s="469">
        <f t="shared" si="5"/>
        <v>0</v>
      </c>
      <c r="AB27" s="477">
        <f>SUM(Q27+R27+T27+V27+X27+AN27)</f>
        <v>521.46249999999998</v>
      </c>
      <c r="AC27" s="476">
        <f>SUM(AB27*M27)</f>
        <v>0</v>
      </c>
      <c r="AD27" s="469">
        <v>345</v>
      </c>
      <c r="AE27" s="469">
        <v>60</v>
      </c>
      <c r="AF27" s="476">
        <f t="shared" si="6"/>
        <v>0</v>
      </c>
      <c r="AG27" s="469">
        <f>SUM((AD27+AE27)*0.25)</f>
        <v>101.25</v>
      </c>
      <c r="AH27" s="476">
        <f t="shared" si="7"/>
        <v>0</v>
      </c>
      <c r="AI27" s="469">
        <f>SUM(AE27*0.04)</f>
        <v>2.4</v>
      </c>
      <c r="AJ27" s="476">
        <f t="shared" si="8"/>
        <v>0</v>
      </c>
      <c r="AK27" s="469">
        <f>((AD27+AE27+AG27)*0.0775)</f>
        <v>39.234375</v>
      </c>
      <c r="AL27" s="476">
        <f t="shared" si="9"/>
        <v>0</v>
      </c>
      <c r="AM27" s="469">
        <f>SUM(AD27+AE27+AG27+AI27+AK27+AN27)</f>
        <v>662.88437499999998</v>
      </c>
      <c r="AN27" s="469">
        <v>115</v>
      </c>
      <c r="AO27" s="476">
        <f t="shared" si="10"/>
        <v>0</v>
      </c>
      <c r="AP27" s="476">
        <f>SUM(AM27*O27)</f>
        <v>0</v>
      </c>
    </row>
    <row r="28" spans="1:42" s="13" customFormat="1" ht="25.5" customHeight="1" x14ac:dyDescent="0.2">
      <c r="A28" s="631" t="s">
        <v>243</v>
      </c>
      <c r="B28" s="632"/>
      <c r="C28" s="632"/>
      <c r="D28" s="632"/>
      <c r="E28" s="632"/>
      <c r="F28" s="632"/>
      <c r="G28" s="632"/>
      <c r="H28" s="632"/>
      <c r="I28" s="632"/>
      <c r="J28" s="402"/>
      <c r="K28" s="34"/>
      <c r="L28" s="33"/>
      <c r="M28" s="495"/>
      <c r="N28" s="403"/>
      <c r="O28" s="496"/>
      <c r="Q28" s="478"/>
      <c r="R28" s="468"/>
      <c r="S28" s="468">
        <f>SUM(S25:S27)</f>
        <v>0</v>
      </c>
      <c r="T28" s="468"/>
      <c r="U28" s="468">
        <f>SUM(U25:U27)</f>
        <v>0</v>
      </c>
      <c r="V28" s="468"/>
      <c r="W28" s="468">
        <f>SUM(W25:W27)</f>
        <v>0</v>
      </c>
      <c r="X28" s="468"/>
      <c r="Y28" s="468">
        <f>SUM(Y25:Y27)</f>
        <v>0</v>
      </c>
      <c r="Z28" s="468"/>
      <c r="AA28" s="468">
        <f>SUM(AA25:AA27)</f>
        <v>0</v>
      </c>
      <c r="AB28" s="468"/>
      <c r="AC28" s="476">
        <f>SUM(AC25:AC27)</f>
        <v>0</v>
      </c>
      <c r="AD28" s="468"/>
      <c r="AE28" s="468"/>
      <c r="AF28" s="468">
        <f>SUM(AF25:AF27)</f>
        <v>0</v>
      </c>
      <c r="AG28" s="468"/>
      <c r="AH28" s="468">
        <f t="shared" ref="AH28:AP28" si="11">SUM(AH25:AH27)</f>
        <v>0</v>
      </c>
      <c r="AI28" s="468"/>
      <c r="AJ28" s="468">
        <f t="shared" si="11"/>
        <v>0</v>
      </c>
      <c r="AK28" s="468"/>
      <c r="AL28" s="468">
        <f t="shared" si="11"/>
        <v>0</v>
      </c>
      <c r="AM28" s="468"/>
      <c r="AN28" s="468"/>
      <c r="AO28" s="468">
        <f t="shared" si="11"/>
        <v>0</v>
      </c>
      <c r="AP28" s="468">
        <f t="shared" si="11"/>
        <v>0</v>
      </c>
    </row>
    <row r="29" spans="1:42" s="13" customFormat="1" ht="25.5" customHeight="1" x14ac:dyDescent="0.2">
      <c r="A29" s="77" t="s">
        <v>215</v>
      </c>
      <c r="B29" s="76"/>
      <c r="C29" s="76"/>
      <c r="D29" s="72"/>
      <c r="E29" s="4"/>
      <c r="F29" s="3"/>
      <c r="G29" s="3"/>
      <c r="H29" s="3"/>
      <c r="I29" s="3"/>
      <c r="J29" s="17"/>
      <c r="K29" s="565">
        <f>SUM(Q29+R29+AN29)</f>
        <v>665</v>
      </c>
      <c r="L29" s="566"/>
      <c r="M29" s="494"/>
      <c r="N29" s="346">
        <f>SUM(AD29+AE29+AN29)</f>
        <v>900</v>
      </c>
      <c r="O29" s="488"/>
      <c r="Q29" s="475">
        <v>550</v>
      </c>
      <c r="R29" s="469"/>
      <c r="S29" s="476">
        <f t="shared" si="0"/>
        <v>0</v>
      </c>
      <c r="T29" s="469">
        <f>SUM((Q29+R29)*0.25)</f>
        <v>137.5</v>
      </c>
      <c r="U29" s="476">
        <f t="shared" si="1"/>
        <v>0</v>
      </c>
      <c r="V29" s="469"/>
      <c r="W29" s="476">
        <f t="shared" si="3"/>
        <v>0</v>
      </c>
      <c r="X29" s="469">
        <f>((Q29+R29+T29)*0.0775)</f>
        <v>53.28125</v>
      </c>
      <c r="Y29" s="469">
        <f t="shared" si="4"/>
        <v>0</v>
      </c>
      <c r="Z29" s="469">
        <v>115</v>
      </c>
      <c r="AA29" s="469">
        <f t="shared" si="5"/>
        <v>0</v>
      </c>
      <c r="AB29" s="477">
        <f>SUM(Q29+R29+T29+V29+X29+AN29)</f>
        <v>855.78125</v>
      </c>
      <c r="AC29" s="476">
        <f>SUM(AB29*M29)</f>
        <v>0</v>
      </c>
      <c r="AD29" s="469">
        <v>785</v>
      </c>
      <c r="AE29" s="469"/>
      <c r="AF29" s="476">
        <f t="shared" si="6"/>
        <v>0</v>
      </c>
      <c r="AG29" s="469">
        <f t="shared" ref="AG29:AG31" si="12">SUM((AD29+AE29)*0.25)</f>
        <v>196.25</v>
      </c>
      <c r="AH29" s="476">
        <f t="shared" ref="AH29:AH31" si="13">SUM(AG29*O29)</f>
        <v>0</v>
      </c>
      <c r="AI29" s="469"/>
      <c r="AJ29" s="476">
        <f t="shared" ref="AJ29:AJ31" si="14">SUM(AI29*O29)</f>
        <v>0</v>
      </c>
      <c r="AK29" s="469">
        <f>((AD29+AE29+AG29)*0.0775)</f>
        <v>76.046875</v>
      </c>
      <c r="AL29" s="476">
        <f t="shared" ref="AL29:AL31" si="15">SUM(AK29*O29)</f>
        <v>0</v>
      </c>
      <c r="AM29" s="469">
        <f>SUM(AD29+AE29+AG29+AI29+AK29+AN29)</f>
        <v>1172.296875</v>
      </c>
      <c r="AN29" s="469">
        <v>115</v>
      </c>
      <c r="AO29" s="476">
        <f t="shared" si="10"/>
        <v>0</v>
      </c>
      <c r="AP29" s="476">
        <f>SUM(AM29*O29)</f>
        <v>0</v>
      </c>
    </row>
    <row r="30" spans="1:42" s="13" customFormat="1" ht="25.5" customHeight="1" x14ac:dyDescent="0.2">
      <c r="A30" s="77" t="s">
        <v>216</v>
      </c>
      <c r="B30" s="76"/>
      <c r="C30" s="76"/>
      <c r="D30" s="74"/>
      <c r="E30" s="3"/>
      <c r="F30" s="3"/>
      <c r="G30" s="3"/>
      <c r="H30" s="3"/>
      <c r="I30" s="3"/>
      <c r="J30" s="17"/>
      <c r="K30" s="565">
        <f>SUM(Q30+R30+AN30)</f>
        <v>835</v>
      </c>
      <c r="L30" s="566"/>
      <c r="M30" s="494"/>
      <c r="N30" s="346">
        <f>SUM(AD30+AE30+AN30)</f>
        <v>1145</v>
      </c>
      <c r="O30" s="488"/>
      <c r="Q30" s="475">
        <v>720</v>
      </c>
      <c r="R30" s="469"/>
      <c r="S30" s="476">
        <f t="shared" si="0"/>
        <v>0</v>
      </c>
      <c r="T30" s="469">
        <f>SUM((Q30+R30)*0.25)</f>
        <v>180</v>
      </c>
      <c r="U30" s="476">
        <f t="shared" si="1"/>
        <v>0</v>
      </c>
      <c r="V30" s="469"/>
      <c r="W30" s="476">
        <f t="shared" si="3"/>
        <v>0</v>
      </c>
      <c r="X30" s="469">
        <f>((Q30+R30+T30)*0.0775)</f>
        <v>69.75</v>
      </c>
      <c r="Y30" s="469">
        <f t="shared" si="4"/>
        <v>0</v>
      </c>
      <c r="Z30" s="469">
        <v>115</v>
      </c>
      <c r="AA30" s="469">
        <f t="shared" si="5"/>
        <v>0</v>
      </c>
      <c r="AB30" s="477">
        <f>SUM(Q30+R30+T30+V30+X30+AN30)</f>
        <v>1084.75</v>
      </c>
      <c r="AC30" s="476">
        <f>SUM(AB30*M30)</f>
        <v>0</v>
      </c>
      <c r="AD30" s="469">
        <v>1030</v>
      </c>
      <c r="AE30" s="469"/>
      <c r="AF30" s="476">
        <f t="shared" si="6"/>
        <v>0</v>
      </c>
      <c r="AG30" s="469">
        <f t="shared" si="12"/>
        <v>257.5</v>
      </c>
      <c r="AH30" s="476">
        <f t="shared" si="13"/>
        <v>0</v>
      </c>
      <c r="AI30" s="469"/>
      <c r="AJ30" s="476">
        <f t="shared" si="14"/>
        <v>0</v>
      </c>
      <c r="AK30" s="469">
        <f>((AD30+AE30+AG30)*0.0775)</f>
        <v>99.78125</v>
      </c>
      <c r="AL30" s="476">
        <f t="shared" si="15"/>
        <v>0</v>
      </c>
      <c r="AM30" s="469">
        <f>SUM(AD30+AE30+AG30+AI30+AK30+AN30)</f>
        <v>1502.28125</v>
      </c>
      <c r="AN30" s="469">
        <v>115</v>
      </c>
      <c r="AO30" s="476">
        <f t="shared" si="10"/>
        <v>0</v>
      </c>
      <c r="AP30" s="476">
        <f>SUM(AM30*O30)</f>
        <v>0</v>
      </c>
    </row>
    <row r="31" spans="1:42" s="13" customFormat="1" ht="25.5" customHeight="1" thickBot="1" x14ac:dyDescent="0.25">
      <c r="A31" s="88" t="s">
        <v>217</v>
      </c>
      <c r="B31" s="80"/>
      <c r="C31" s="80"/>
      <c r="D31" s="81"/>
      <c r="E31" s="37"/>
      <c r="F31" s="37"/>
      <c r="G31" s="37"/>
      <c r="H31" s="37"/>
      <c r="I31" s="511"/>
      <c r="J31" s="512"/>
      <c r="K31" s="669">
        <f>SUM(Q31+R31+AN31)</f>
        <v>1100</v>
      </c>
      <c r="L31" s="670"/>
      <c r="M31" s="513"/>
      <c r="N31" s="347">
        <f>SUM(AD31+AE31+AN31)</f>
        <v>1515</v>
      </c>
      <c r="O31" s="514"/>
      <c r="Q31" s="475">
        <v>985</v>
      </c>
      <c r="R31" s="469"/>
      <c r="S31" s="476">
        <f t="shared" si="0"/>
        <v>0</v>
      </c>
      <c r="T31" s="469">
        <f>SUM((Q31+R31)*0.25)</f>
        <v>246.25</v>
      </c>
      <c r="U31" s="476">
        <f t="shared" si="1"/>
        <v>0</v>
      </c>
      <c r="V31" s="469"/>
      <c r="W31" s="476">
        <f t="shared" si="3"/>
        <v>0</v>
      </c>
      <c r="X31" s="469">
        <f>((Q31+R31+T31)*0.0775)</f>
        <v>95.421875</v>
      </c>
      <c r="Y31" s="469">
        <f t="shared" si="4"/>
        <v>0</v>
      </c>
      <c r="Z31" s="469">
        <v>115</v>
      </c>
      <c r="AA31" s="469">
        <f t="shared" si="5"/>
        <v>0</v>
      </c>
      <c r="AB31" s="477">
        <f>SUM(Q31+R31+T31+V31+X31+AN31)</f>
        <v>1441.671875</v>
      </c>
      <c r="AC31" s="476">
        <f>SUM(AB31*M31)</f>
        <v>0</v>
      </c>
      <c r="AD31" s="469">
        <v>1400</v>
      </c>
      <c r="AE31" s="469"/>
      <c r="AF31" s="476">
        <f t="shared" si="6"/>
        <v>0</v>
      </c>
      <c r="AG31" s="469">
        <f t="shared" si="12"/>
        <v>350</v>
      </c>
      <c r="AH31" s="476">
        <f t="shared" si="13"/>
        <v>0</v>
      </c>
      <c r="AI31" s="469"/>
      <c r="AJ31" s="476">
        <f t="shared" si="14"/>
        <v>0</v>
      </c>
      <c r="AK31" s="469">
        <f>((AD31+AE31+AG31)*0.0775)</f>
        <v>135.625</v>
      </c>
      <c r="AL31" s="476">
        <f t="shared" si="15"/>
        <v>0</v>
      </c>
      <c r="AM31" s="469">
        <f>SUM(AD31+AE31+AG31+AI31+AK31+AN31)</f>
        <v>2000.625</v>
      </c>
      <c r="AN31" s="469">
        <v>115</v>
      </c>
      <c r="AO31" s="476">
        <f t="shared" si="10"/>
        <v>0</v>
      </c>
      <c r="AP31" s="476">
        <f>SUM(AM31*O31)</f>
        <v>0</v>
      </c>
    </row>
    <row r="32" spans="1:42" s="13" customFormat="1" ht="25.5" customHeight="1" thickBot="1" x14ac:dyDescent="0.25">
      <c r="A32" s="552" t="s">
        <v>190</v>
      </c>
      <c r="B32" s="553"/>
      <c r="C32" s="553"/>
      <c r="D32" s="553"/>
      <c r="E32" s="553"/>
      <c r="F32" s="553"/>
      <c r="G32" s="553"/>
      <c r="H32" s="553"/>
      <c r="I32" s="553"/>
      <c r="J32" s="553"/>
      <c r="K32" s="553"/>
      <c r="L32" s="553"/>
      <c r="M32" s="553"/>
      <c r="N32" s="553"/>
      <c r="O32" s="554"/>
      <c r="Q32" s="479"/>
      <c r="R32" s="480"/>
      <c r="S32" s="480">
        <f>SUM(S29:S31)</f>
        <v>0</v>
      </c>
      <c r="T32" s="480"/>
      <c r="U32" s="480">
        <f>SUM(U29:U31)</f>
        <v>0</v>
      </c>
      <c r="V32" s="480"/>
      <c r="W32" s="480">
        <f>SUM(W29:W31)</f>
        <v>0</v>
      </c>
      <c r="X32" s="480"/>
      <c r="Y32" s="480">
        <f>SUM(Y29:Y31)</f>
        <v>0</v>
      </c>
      <c r="Z32" s="480"/>
      <c r="AA32" s="480">
        <f>SUM(AA29:AA31)</f>
        <v>0</v>
      </c>
      <c r="AB32" s="480"/>
      <c r="AC32" s="481">
        <f>SUM(AC29:AC31)</f>
        <v>0</v>
      </c>
      <c r="AD32" s="468"/>
      <c r="AE32" s="468"/>
      <c r="AF32" s="468">
        <f>SUM(AF29:AF31)</f>
        <v>0</v>
      </c>
      <c r="AG32" s="468"/>
      <c r="AH32" s="468">
        <f t="shared" ref="AH32:AJ32" si="16">SUM(AH29:AH31)</f>
        <v>0</v>
      </c>
      <c r="AI32" s="468"/>
      <c r="AJ32" s="468">
        <f t="shared" si="16"/>
        <v>0</v>
      </c>
      <c r="AK32" s="468"/>
      <c r="AL32" s="468">
        <f>SUM(AL29:AL31)</f>
        <v>0</v>
      </c>
      <c r="AM32" s="468"/>
      <c r="AN32" s="468"/>
      <c r="AO32" s="468">
        <f>SUM(AO29:AO31)</f>
        <v>0</v>
      </c>
      <c r="AP32" s="468">
        <f>SUM(AP29:AP31)</f>
        <v>0</v>
      </c>
    </row>
    <row r="33" spans="1:750" s="8" customFormat="1" ht="18" x14ac:dyDescent="0.2">
      <c r="A33" s="525" t="s">
        <v>247</v>
      </c>
      <c r="B33" s="526"/>
      <c r="C33" s="526"/>
      <c r="D33" s="526"/>
      <c r="E33" s="526"/>
      <c r="F33" s="526"/>
      <c r="G33" s="526"/>
      <c r="H33" s="526"/>
      <c r="I33" s="526"/>
      <c r="J33" s="515"/>
      <c r="K33" s="558" t="s">
        <v>83</v>
      </c>
      <c r="L33" s="558"/>
      <c r="M33" s="420" t="s">
        <v>177</v>
      </c>
      <c r="N33" s="558" t="s">
        <v>185</v>
      </c>
      <c r="O33" s="559"/>
      <c r="Q33" s="466"/>
      <c r="R33" s="466"/>
      <c r="S33" s="466"/>
      <c r="T33" s="466"/>
      <c r="U33" s="466"/>
      <c r="V33" s="466"/>
      <c r="W33" s="466"/>
      <c r="X33" s="466"/>
      <c r="Y33" s="466"/>
      <c r="Z33" s="466"/>
      <c r="AA33" s="466"/>
      <c r="AB33" s="466"/>
      <c r="AC33" s="466"/>
      <c r="AD33" s="469"/>
      <c r="AE33" s="469"/>
      <c r="AF33" s="476"/>
      <c r="AG33" s="469"/>
      <c r="AH33" s="476"/>
      <c r="AI33" s="469"/>
      <c r="AJ33" s="476"/>
      <c r="AK33" s="469"/>
      <c r="AL33" s="476"/>
      <c r="AM33" s="469"/>
      <c r="AN33" s="469"/>
      <c r="AO33" s="476"/>
      <c r="AP33" s="476"/>
    </row>
    <row r="34" spans="1:750" ht="25.5" customHeight="1" x14ac:dyDescent="0.2">
      <c r="A34" s="571" t="s">
        <v>244</v>
      </c>
      <c r="B34" s="572"/>
      <c r="C34" s="572"/>
      <c r="D34" s="572"/>
      <c r="E34" s="572"/>
      <c r="F34" s="572"/>
      <c r="G34" s="572"/>
      <c r="H34" s="572"/>
      <c r="I34" s="573"/>
      <c r="J34" s="384"/>
      <c r="K34" s="568">
        <v>260</v>
      </c>
      <c r="L34" s="569"/>
      <c r="M34" s="494"/>
      <c r="N34" s="570"/>
      <c r="O34" s="570"/>
      <c r="Q34" s="466"/>
      <c r="R34" s="466"/>
      <c r="S34" s="466"/>
      <c r="T34" s="466"/>
      <c r="U34" s="466"/>
      <c r="V34" s="466"/>
      <c r="W34" s="466"/>
      <c r="X34" s="466"/>
      <c r="Y34" s="466"/>
      <c r="Z34" s="466"/>
      <c r="AA34" s="466"/>
      <c r="AB34" s="466"/>
      <c r="AC34" s="466"/>
      <c r="AD34" s="469"/>
      <c r="AE34" s="469">
        <v>260</v>
      </c>
      <c r="AF34" s="476">
        <f>SUM(AD34:AE34)*N34</f>
        <v>0</v>
      </c>
      <c r="AG34" s="469">
        <f t="shared" ref="AG34:AG35" si="17">SUM((AD34+AE34)*0.25)</f>
        <v>65</v>
      </c>
      <c r="AH34" s="476">
        <f>SUM(AG34*N34)</f>
        <v>0</v>
      </c>
      <c r="AI34" s="469">
        <f>SUM(AE34*0.04)</f>
        <v>10.4</v>
      </c>
      <c r="AJ34" s="476">
        <f>SUM(AI34*N34)</f>
        <v>0</v>
      </c>
      <c r="AK34" s="469">
        <f>((AD34+AE34+AG34)*0.0775)</f>
        <v>25.1875</v>
      </c>
      <c r="AL34" s="476">
        <f>SUM(AK34*N34)</f>
        <v>0</v>
      </c>
      <c r="AM34" s="469">
        <f>SUM(AD34+AE34+AG34+AI34+AK34+AN34)</f>
        <v>460.58749999999998</v>
      </c>
      <c r="AN34" s="469">
        <v>100</v>
      </c>
      <c r="AO34" s="476">
        <f>SUM(AN34*N34)</f>
        <v>0</v>
      </c>
      <c r="AP34" s="476">
        <f>SUM(AM34*M34*N34)</f>
        <v>0</v>
      </c>
    </row>
    <row r="35" spans="1:750" ht="26.1" customHeight="1" x14ac:dyDescent="0.2">
      <c r="A35" s="571" t="s">
        <v>245</v>
      </c>
      <c r="B35" s="572"/>
      <c r="C35" s="572"/>
      <c r="D35" s="572"/>
      <c r="E35" s="572"/>
      <c r="F35" s="572"/>
      <c r="G35" s="572"/>
      <c r="H35" s="572"/>
      <c r="I35" s="573"/>
      <c r="J35" s="385"/>
      <c r="K35" s="568">
        <v>725</v>
      </c>
      <c r="L35" s="569"/>
      <c r="M35" s="494"/>
      <c r="N35" s="570"/>
      <c r="O35" s="570"/>
      <c r="Q35" s="466"/>
      <c r="R35" s="466"/>
      <c r="S35" s="466"/>
      <c r="T35" s="466"/>
      <c r="U35" s="466"/>
      <c r="V35" s="466"/>
      <c r="W35" s="466"/>
      <c r="X35" s="466"/>
      <c r="Y35" s="466"/>
      <c r="Z35" s="466"/>
      <c r="AA35" s="466"/>
      <c r="AB35" s="466"/>
      <c r="AC35" s="466"/>
      <c r="AD35" s="469"/>
      <c r="AE35" s="469">
        <v>725</v>
      </c>
      <c r="AF35" s="476">
        <f t="shared" ref="AF35" si="18">SUM(AD35:AE35)*N35</f>
        <v>0</v>
      </c>
      <c r="AG35" s="469">
        <f t="shared" si="17"/>
        <v>181.25</v>
      </c>
      <c r="AH35" s="476">
        <f t="shared" ref="AH35" si="19">SUM(AG35*N35)</f>
        <v>0</v>
      </c>
      <c r="AI35" s="469">
        <f>SUM(AE35*0.04)</f>
        <v>29</v>
      </c>
      <c r="AJ35" s="476">
        <f t="shared" ref="AJ35" si="20">SUM(AI35*N35)</f>
        <v>0</v>
      </c>
      <c r="AK35" s="469">
        <f>((AD35+AE35+AG35)*0.0775)</f>
        <v>70.234375</v>
      </c>
      <c r="AL35" s="476">
        <f t="shared" ref="AL35" si="21">SUM(AK35*N35)</f>
        <v>0</v>
      </c>
      <c r="AM35" s="469">
        <f>SUM(AD35+AE35+AG35+AI35+AK35+AN35)</f>
        <v>1105.484375</v>
      </c>
      <c r="AN35" s="469">
        <v>100</v>
      </c>
      <c r="AO35" s="476">
        <f t="shared" ref="AO35" si="22">SUM(AN35*N35)</f>
        <v>0</v>
      </c>
      <c r="AP35" s="476">
        <f>SUM(AM35*M35*N35)</f>
        <v>0</v>
      </c>
    </row>
    <row r="36" spans="1:750" s="375" customFormat="1" ht="26.1" customHeight="1" x14ac:dyDescent="0.2">
      <c r="A36" s="571" t="s">
        <v>246</v>
      </c>
      <c r="B36" s="572"/>
      <c r="C36" s="572"/>
      <c r="D36" s="572"/>
      <c r="E36" s="572"/>
      <c r="F36" s="572"/>
      <c r="G36" s="572"/>
      <c r="H36" s="572"/>
      <c r="I36" s="573"/>
      <c r="J36" s="419"/>
      <c r="K36" s="577" t="s">
        <v>196</v>
      </c>
      <c r="L36" s="578"/>
      <c r="M36" s="488"/>
      <c r="N36" s="574"/>
      <c r="O36" s="574"/>
      <c r="Q36" s="466"/>
      <c r="R36" s="466"/>
      <c r="S36" s="466"/>
      <c r="T36" s="466"/>
      <c r="U36" s="466"/>
      <c r="V36" s="466"/>
      <c r="W36" s="466"/>
      <c r="X36" s="466"/>
      <c r="Y36" s="466"/>
      <c r="Z36" s="466"/>
      <c r="AA36" s="466"/>
      <c r="AB36" s="466"/>
      <c r="AC36" s="466"/>
      <c r="AD36" s="469"/>
      <c r="AE36" s="469"/>
      <c r="AF36" s="476"/>
      <c r="AG36" s="469"/>
      <c r="AH36" s="476"/>
      <c r="AI36" s="469"/>
      <c r="AJ36" s="476"/>
      <c r="AK36" s="469"/>
      <c r="AL36" s="476"/>
      <c r="AM36" s="469"/>
      <c r="AN36" s="469"/>
      <c r="AO36" s="476"/>
      <c r="AP36" s="476"/>
      <c r="AQ36" s="449"/>
      <c r="AR36" s="449"/>
      <c r="AS36" s="449"/>
      <c r="AT36" s="449"/>
      <c r="AU36" s="449"/>
      <c r="AV36" s="449"/>
      <c r="AW36" s="449"/>
      <c r="AX36" s="449"/>
      <c r="AY36" s="449"/>
      <c r="AZ36" s="449"/>
      <c r="BA36" s="449"/>
      <c r="BB36" s="449"/>
      <c r="BC36" s="449"/>
      <c r="BD36" s="449"/>
      <c r="BE36" s="449"/>
      <c r="BF36" s="449"/>
      <c r="BG36" s="449"/>
      <c r="BH36" s="449"/>
      <c r="BI36" s="449"/>
      <c r="BJ36" s="449"/>
      <c r="BK36" s="449"/>
      <c r="BL36" s="449"/>
      <c r="BM36" s="449"/>
      <c r="BN36" s="449"/>
      <c r="BO36" s="449"/>
      <c r="BP36" s="449"/>
      <c r="BQ36" s="449"/>
      <c r="BR36" s="449"/>
      <c r="BS36" s="449"/>
      <c r="BT36" s="449"/>
      <c r="BU36" s="449"/>
      <c r="BV36" s="449"/>
      <c r="BW36" s="449"/>
      <c r="BX36" s="449"/>
      <c r="BY36" s="449"/>
      <c r="BZ36" s="449"/>
      <c r="CA36" s="449"/>
      <c r="CB36" s="449"/>
      <c r="CC36" s="449"/>
      <c r="CD36" s="449"/>
      <c r="CE36" s="449"/>
      <c r="CF36" s="449"/>
      <c r="CG36" s="449"/>
      <c r="CH36" s="449"/>
      <c r="CI36" s="449"/>
      <c r="CJ36" s="449"/>
      <c r="CK36" s="449"/>
      <c r="CL36" s="449"/>
      <c r="CM36" s="449"/>
      <c r="CN36" s="449"/>
      <c r="CO36" s="449"/>
      <c r="CP36" s="449"/>
      <c r="CQ36" s="449"/>
      <c r="CR36" s="449"/>
      <c r="CS36" s="449"/>
      <c r="CT36" s="449"/>
      <c r="CU36" s="449"/>
      <c r="CV36" s="449"/>
      <c r="CW36" s="449"/>
      <c r="CX36" s="449"/>
      <c r="CY36" s="449"/>
      <c r="CZ36" s="449"/>
      <c r="DA36" s="449"/>
      <c r="DB36" s="449"/>
      <c r="DC36" s="449"/>
      <c r="DD36" s="449"/>
      <c r="DE36" s="449"/>
      <c r="DF36" s="449"/>
      <c r="DG36" s="449"/>
      <c r="DH36" s="449"/>
      <c r="DI36" s="449"/>
      <c r="DJ36" s="449"/>
      <c r="DK36" s="449"/>
      <c r="DL36" s="449"/>
      <c r="DM36" s="449"/>
      <c r="DN36" s="449"/>
      <c r="DO36" s="449"/>
      <c r="DP36" s="449"/>
      <c r="DQ36" s="449"/>
      <c r="DR36" s="449"/>
      <c r="DS36" s="449"/>
      <c r="DT36" s="449"/>
      <c r="DU36" s="449"/>
      <c r="DV36" s="449"/>
      <c r="DW36" s="449"/>
      <c r="DX36" s="449"/>
      <c r="DY36" s="449"/>
      <c r="DZ36" s="449"/>
      <c r="EA36" s="449"/>
      <c r="EB36" s="449"/>
      <c r="EC36" s="449"/>
      <c r="ED36" s="449"/>
      <c r="EE36" s="449"/>
      <c r="EF36" s="449"/>
      <c r="EG36" s="449"/>
      <c r="EH36" s="449"/>
      <c r="EI36" s="449"/>
      <c r="EJ36" s="449"/>
      <c r="EK36" s="449"/>
      <c r="EL36" s="449"/>
      <c r="EM36" s="449"/>
      <c r="EN36" s="449"/>
      <c r="EO36" s="449"/>
      <c r="EP36" s="449"/>
      <c r="EQ36" s="449"/>
      <c r="ER36" s="449"/>
      <c r="ES36" s="449"/>
      <c r="ET36" s="449"/>
      <c r="EU36" s="449"/>
      <c r="EV36" s="449"/>
      <c r="EW36" s="449"/>
      <c r="EX36" s="449"/>
      <c r="EY36" s="449"/>
      <c r="EZ36" s="449"/>
      <c r="FA36" s="449"/>
      <c r="FB36" s="449"/>
      <c r="FC36" s="449"/>
      <c r="FD36" s="449"/>
      <c r="FE36" s="449"/>
      <c r="FF36" s="449"/>
      <c r="FG36" s="449"/>
      <c r="FH36" s="449"/>
      <c r="FI36" s="449"/>
      <c r="FJ36" s="449"/>
      <c r="FK36" s="449"/>
      <c r="FL36" s="449"/>
      <c r="FM36" s="449"/>
      <c r="FN36" s="449"/>
      <c r="FO36" s="449"/>
      <c r="FP36" s="449"/>
      <c r="FQ36" s="449"/>
      <c r="FR36" s="449"/>
      <c r="FS36" s="449"/>
      <c r="FT36" s="449"/>
      <c r="FU36" s="449"/>
      <c r="FV36" s="449"/>
      <c r="FW36" s="449"/>
      <c r="FX36" s="449"/>
      <c r="FY36" s="449"/>
      <c r="FZ36" s="449"/>
      <c r="GA36" s="449"/>
      <c r="GB36" s="449"/>
      <c r="GC36" s="449"/>
      <c r="GD36" s="449"/>
      <c r="GE36" s="449"/>
      <c r="GF36" s="449"/>
      <c r="GG36" s="449"/>
      <c r="GH36" s="449"/>
      <c r="GI36" s="449"/>
      <c r="GJ36" s="449"/>
      <c r="GK36" s="449"/>
      <c r="GL36" s="449"/>
      <c r="GM36" s="449"/>
      <c r="GN36" s="449"/>
      <c r="GO36" s="449"/>
      <c r="GP36" s="449"/>
      <c r="GQ36" s="449"/>
      <c r="GR36" s="449"/>
      <c r="GS36" s="449"/>
      <c r="GT36" s="449"/>
      <c r="GU36" s="449"/>
      <c r="GV36" s="449"/>
      <c r="GW36" s="449"/>
      <c r="GX36" s="449"/>
      <c r="GY36" s="449"/>
      <c r="GZ36" s="449"/>
      <c r="HA36" s="449"/>
      <c r="HB36" s="449"/>
      <c r="HC36" s="449"/>
      <c r="HD36" s="449"/>
      <c r="HE36" s="449"/>
      <c r="HF36" s="449"/>
      <c r="HG36" s="449"/>
      <c r="HH36" s="449"/>
      <c r="HI36" s="449"/>
      <c r="HJ36" s="449"/>
      <c r="HK36" s="449"/>
      <c r="HL36" s="449"/>
      <c r="HM36" s="449"/>
      <c r="HN36" s="449"/>
      <c r="HO36" s="449"/>
      <c r="HP36" s="449"/>
      <c r="HQ36" s="449"/>
      <c r="HR36" s="449"/>
      <c r="HS36" s="449"/>
      <c r="HT36" s="449"/>
      <c r="HU36" s="449"/>
      <c r="HV36" s="449"/>
      <c r="HW36" s="449"/>
      <c r="HX36" s="449"/>
      <c r="HY36" s="449"/>
      <c r="HZ36" s="449"/>
      <c r="IA36" s="449"/>
      <c r="IB36" s="449"/>
      <c r="IC36" s="449"/>
      <c r="ID36" s="449"/>
      <c r="IE36" s="449"/>
      <c r="IF36" s="449"/>
      <c r="IG36" s="449"/>
      <c r="IH36" s="449"/>
      <c r="II36" s="449"/>
      <c r="IJ36" s="449"/>
      <c r="IK36" s="449"/>
      <c r="IL36" s="449"/>
      <c r="IM36" s="449"/>
      <c r="IN36" s="449"/>
      <c r="IO36" s="449"/>
      <c r="IP36" s="449"/>
      <c r="IQ36" s="449"/>
      <c r="IR36" s="449"/>
      <c r="IS36" s="449"/>
      <c r="IT36" s="449"/>
      <c r="IU36" s="449"/>
      <c r="IV36" s="449"/>
      <c r="IW36" s="449"/>
      <c r="IX36" s="449"/>
      <c r="IY36" s="449"/>
      <c r="IZ36" s="449"/>
      <c r="JA36" s="449"/>
      <c r="JB36" s="449"/>
      <c r="JC36" s="449"/>
      <c r="JD36" s="449"/>
      <c r="JE36" s="449"/>
      <c r="JF36" s="449"/>
      <c r="JG36" s="449"/>
      <c r="JH36" s="449"/>
      <c r="JI36" s="449"/>
      <c r="JJ36" s="449"/>
      <c r="JK36" s="449"/>
      <c r="JL36" s="449"/>
      <c r="JM36" s="449"/>
      <c r="JN36" s="449"/>
      <c r="JO36" s="449"/>
      <c r="JP36" s="449"/>
      <c r="JQ36" s="449"/>
      <c r="JR36" s="449"/>
      <c r="JS36" s="449"/>
      <c r="JT36" s="449"/>
      <c r="JU36" s="449"/>
      <c r="JV36" s="449"/>
      <c r="JW36" s="449"/>
      <c r="JX36" s="449"/>
      <c r="JY36" s="449"/>
      <c r="JZ36" s="449"/>
      <c r="KA36" s="449"/>
      <c r="KB36" s="449"/>
      <c r="KC36" s="449"/>
      <c r="KD36" s="449"/>
      <c r="KE36" s="449"/>
      <c r="KF36" s="449"/>
      <c r="KG36" s="449"/>
      <c r="KH36" s="449"/>
      <c r="KI36" s="449"/>
      <c r="KJ36" s="449"/>
      <c r="KK36" s="449"/>
      <c r="KL36" s="449"/>
      <c r="KM36" s="449"/>
      <c r="KN36" s="449"/>
      <c r="KO36" s="449"/>
      <c r="KP36" s="449"/>
      <c r="KQ36" s="449"/>
      <c r="KR36" s="449"/>
      <c r="KS36" s="449"/>
      <c r="KT36" s="449"/>
      <c r="KU36" s="449"/>
      <c r="KV36" s="449"/>
      <c r="KW36" s="449"/>
      <c r="KX36" s="449"/>
      <c r="KY36" s="449"/>
      <c r="KZ36" s="449"/>
      <c r="LA36" s="449"/>
      <c r="LB36" s="449"/>
      <c r="LC36" s="449"/>
      <c r="LD36" s="449"/>
      <c r="LE36" s="449"/>
      <c r="LF36" s="449"/>
      <c r="LG36" s="449"/>
      <c r="LH36" s="449"/>
      <c r="LI36" s="449"/>
      <c r="LJ36" s="449"/>
      <c r="LK36" s="449"/>
      <c r="LL36" s="449"/>
      <c r="LM36" s="449"/>
      <c r="LN36" s="449"/>
      <c r="LO36" s="449"/>
      <c r="LP36" s="449"/>
      <c r="LQ36" s="449"/>
      <c r="LR36" s="449"/>
      <c r="LS36" s="449"/>
      <c r="LT36" s="449"/>
      <c r="LU36" s="449"/>
      <c r="LV36" s="449"/>
      <c r="LW36" s="449"/>
      <c r="LX36" s="449"/>
      <c r="LY36" s="449"/>
      <c r="LZ36" s="449"/>
      <c r="MA36" s="449"/>
      <c r="MB36" s="449"/>
      <c r="MC36" s="449"/>
      <c r="MD36" s="449"/>
      <c r="ME36" s="449"/>
      <c r="MF36" s="449"/>
      <c r="MG36" s="449"/>
      <c r="MH36" s="449"/>
      <c r="MI36" s="449"/>
      <c r="MJ36" s="449"/>
      <c r="MK36" s="449"/>
      <c r="ML36" s="449"/>
      <c r="MM36" s="449"/>
      <c r="MN36" s="449"/>
      <c r="MO36" s="449"/>
      <c r="MP36" s="449"/>
      <c r="MQ36" s="449"/>
      <c r="MR36" s="449"/>
      <c r="MS36" s="449"/>
      <c r="MT36" s="449"/>
      <c r="MU36" s="449"/>
      <c r="MV36" s="449"/>
      <c r="MW36" s="449"/>
      <c r="MX36" s="449"/>
      <c r="MY36" s="449"/>
      <c r="MZ36" s="449"/>
      <c r="NA36" s="449"/>
      <c r="NB36" s="449"/>
      <c r="NC36" s="449"/>
      <c r="ND36" s="449"/>
      <c r="NE36" s="449"/>
      <c r="NF36" s="449"/>
      <c r="NG36" s="449"/>
      <c r="NH36" s="449"/>
      <c r="NI36" s="449"/>
      <c r="NJ36" s="449"/>
      <c r="NK36" s="449"/>
      <c r="NL36" s="449"/>
      <c r="NM36" s="449"/>
      <c r="NN36" s="449"/>
      <c r="NO36" s="449"/>
      <c r="NP36" s="449"/>
      <c r="NQ36" s="449"/>
      <c r="NR36" s="449"/>
      <c r="NS36" s="449"/>
      <c r="NT36" s="449"/>
      <c r="NU36" s="449"/>
      <c r="NV36" s="449"/>
      <c r="NW36" s="449"/>
      <c r="NX36" s="449"/>
      <c r="NY36" s="449"/>
      <c r="NZ36" s="449"/>
      <c r="OA36" s="449"/>
      <c r="OB36" s="449"/>
      <c r="OC36" s="449"/>
      <c r="OD36" s="449"/>
      <c r="OE36" s="449"/>
      <c r="OF36" s="449"/>
      <c r="OG36" s="449"/>
      <c r="OH36" s="449"/>
      <c r="OI36" s="449"/>
      <c r="OJ36" s="449"/>
      <c r="OK36" s="449"/>
      <c r="OL36" s="449"/>
      <c r="OM36" s="449"/>
      <c r="ON36" s="449"/>
      <c r="OO36" s="449"/>
      <c r="OP36" s="449"/>
      <c r="OQ36" s="449"/>
      <c r="OR36" s="449"/>
      <c r="OS36" s="449"/>
      <c r="OT36" s="449"/>
      <c r="OU36" s="449"/>
      <c r="OV36" s="449"/>
      <c r="OW36" s="449"/>
      <c r="OX36" s="449"/>
      <c r="OY36" s="449"/>
      <c r="OZ36" s="449"/>
      <c r="PA36" s="449"/>
      <c r="PB36" s="449"/>
      <c r="PC36" s="449"/>
      <c r="PD36" s="449"/>
      <c r="PE36" s="449"/>
      <c r="PF36" s="449"/>
      <c r="PG36" s="449"/>
      <c r="PH36" s="449"/>
      <c r="PI36" s="449"/>
      <c r="PJ36" s="449"/>
      <c r="PK36" s="449"/>
      <c r="PL36" s="449"/>
      <c r="PM36" s="449"/>
      <c r="PN36" s="449"/>
      <c r="PO36" s="449"/>
      <c r="PP36" s="449"/>
      <c r="PQ36" s="449"/>
      <c r="PR36" s="449"/>
      <c r="PS36" s="449"/>
      <c r="PT36" s="449"/>
      <c r="PU36" s="449"/>
      <c r="PV36" s="449"/>
      <c r="PW36" s="449"/>
      <c r="PX36" s="449"/>
      <c r="PY36" s="449"/>
      <c r="PZ36" s="449"/>
      <c r="QA36" s="449"/>
      <c r="QB36" s="449"/>
      <c r="QC36" s="449"/>
      <c r="QD36" s="449"/>
      <c r="QE36" s="449"/>
      <c r="QF36" s="449"/>
      <c r="QG36" s="449"/>
      <c r="QH36" s="449"/>
      <c r="QI36" s="449"/>
      <c r="QJ36" s="449"/>
      <c r="QK36" s="449"/>
      <c r="QL36" s="449"/>
      <c r="QM36" s="449"/>
      <c r="QN36" s="449"/>
      <c r="QO36" s="449"/>
      <c r="QP36" s="449"/>
      <c r="QQ36" s="449"/>
      <c r="QR36" s="449"/>
      <c r="QS36" s="449"/>
      <c r="QT36" s="449"/>
      <c r="QU36" s="449"/>
      <c r="QV36" s="449"/>
      <c r="QW36" s="449"/>
      <c r="QX36" s="449"/>
      <c r="QY36" s="449"/>
      <c r="QZ36" s="449"/>
      <c r="RA36" s="449"/>
      <c r="RB36" s="449"/>
      <c r="RC36" s="449"/>
      <c r="RD36" s="449"/>
      <c r="RE36" s="449"/>
      <c r="RF36" s="449"/>
      <c r="RG36" s="449"/>
      <c r="RH36" s="449"/>
      <c r="RI36" s="449"/>
      <c r="RJ36" s="449"/>
      <c r="RK36" s="449"/>
      <c r="RL36" s="449"/>
      <c r="RM36" s="449"/>
      <c r="RN36" s="449"/>
      <c r="RO36" s="449"/>
      <c r="RP36" s="449"/>
      <c r="RQ36" s="449"/>
      <c r="RR36" s="449"/>
      <c r="RS36" s="449"/>
      <c r="RT36" s="449"/>
      <c r="RU36" s="449"/>
      <c r="RV36" s="449"/>
      <c r="RW36" s="449"/>
      <c r="RX36" s="449"/>
      <c r="RY36" s="449"/>
      <c r="RZ36" s="449"/>
      <c r="SA36" s="449"/>
      <c r="SB36" s="449"/>
      <c r="SC36" s="449"/>
      <c r="SD36" s="449"/>
      <c r="SE36" s="449"/>
      <c r="SF36" s="449"/>
      <c r="SG36" s="449"/>
      <c r="SH36" s="449"/>
      <c r="SI36" s="449"/>
      <c r="SJ36" s="449"/>
      <c r="SK36" s="449"/>
      <c r="SL36" s="449"/>
      <c r="SM36" s="449"/>
      <c r="SN36" s="449"/>
      <c r="SO36" s="449"/>
      <c r="SP36" s="449"/>
      <c r="SQ36" s="449"/>
      <c r="SR36" s="449"/>
      <c r="SS36" s="449"/>
      <c r="ST36" s="449"/>
      <c r="SU36" s="449"/>
      <c r="SV36" s="449"/>
      <c r="SW36" s="449"/>
      <c r="SX36" s="449"/>
      <c r="SY36" s="449"/>
      <c r="SZ36" s="449"/>
      <c r="TA36" s="449"/>
      <c r="TB36" s="449"/>
      <c r="TC36" s="449"/>
      <c r="TD36" s="449"/>
      <c r="TE36" s="449"/>
      <c r="TF36" s="449"/>
      <c r="TG36" s="449"/>
      <c r="TH36" s="449"/>
      <c r="TI36" s="449"/>
      <c r="TJ36" s="449"/>
      <c r="TK36" s="449"/>
      <c r="TL36" s="449"/>
      <c r="TM36" s="449"/>
      <c r="TN36" s="449"/>
      <c r="TO36" s="449"/>
      <c r="TP36" s="449"/>
      <c r="TQ36" s="449"/>
      <c r="TR36" s="449"/>
      <c r="TS36" s="449"/>
      <c r="TT36" s="449"/>
      <c r="TU36" s="449"/>
      <c r="TV36" s="449"/>
      <c r="TW36" s="449"/>
      <c r="TX36" s="449"/>
      <c r="TY36" s="449"/>
      <c r="TZ36" s="449"/>
      <c r="UA36" s="449"/>
      <c r="UB36" s="449"/>
      <c r="UC36" s="449"/>
      <c r="UD36" s="449"/>
      <c r="UE36" s="449"/>
      <c r="UF36" s="449"/>
      <c r="UG36" s="449"/>
      <c r="UH36" s="449"/>
      <c r="UI36" s="449"/>
      <c r="UJ36" s="449"/>
      <c r="UK36" s="449"/>
      <c r="UL36" s="449"/>
      <c r="UM36" s="449"/>
      <c r="UN36" s="449"/>
      <c r="UO36" s="449"/>
      <c r="UP36" s="449"/>
      <c r="UQ36" s="449"/>
      <c r="UR36" s="449"/>
      <c r="US36" s="449"/>
      <c r="UT36" s="449"/>
      <c r="UU36" s="449"/>
      <c r="UV36" s="449"/>
      <c r="UW36" s="449"/>
      <c r="UX36" s="449"/>
      <c r="UY36" s="449"/>
      <c r="UZ36" s="449"/>
      <c r="VA36" s="449"/>
      <c r="VB36" s="449"/>
      <c r="VC36" s="449"/>
      <c r="VD36" s="449"/>
      <c r="VE36" s="449"/>
      <c r="VF36" s="449"/>
      <c r="VG36" s="449"/>
      <c r="VH36" s="449"/>
      <c r="VI36" s="449"/>
      <c r="VJ36" s="449"/>
      <c r="VK36" s="449"/>
      <c r="VL36" s="449"/>
      <c r="VM36" s="449"/>
      <c r="VN36" s="449"/>
      <c r="VO36" s="449"/>
      <c r="VP36" s="449"/>
      <c r="VQ36" s="449"/>
      <c r="VR36" s="449"/>
      <c r="VS36" s="449"/>
      <c r="VT36" s="449"/>
      <c r="VU36" s="449"/>
      <c r="VV36" s="449"/>
      <c r="VW36" s="449"/>
      <c r="VX36" s="449"/>
      <c r="VY36" s="449"/>
      <c r="VZ36" s="449"/>
      <c r="WA36" s="449"/>
      <c r="WB36" s="449"/>
      <c r="WC36" s="449"/>
      <c r="WD36" s="449"/>
      <c r="WE36" s="449"/>
      <c r="WF36" s="449"/>
      <c r="WG36" s="449"/>
      <c r="WH36" s="449"/>
      <c r="WI36" s="449"/>
      <c r="WJ36" s="449"/>
      <c r="WK36" s="449"/>
      <c r="WL36" s="449"/>
      <c r="WM36" s="449"/>
      <c r="WN36" s="449"/>
      <c r="WO36" s="449"/>
      <c r="WP36" s="449"/>
      <c r="WQ36" s="449"/>
      <c r="WR36" s="449"/>
      <c r="WS36" s="449"/>
      <c r="WT36" s="449"/>
      <c r="WU36" s="449"/>
      <c r="WV36" s="449"/>
      <c r="WW36" s="449"/>
      <c r="WX36" s="449"/>
      <c r="WY36" s="449"/>
      <c r="WZ36" s="449"/>
      <c r="XA36" s="449"/>
      <c r="XB36" s="449"/>
      <c r="XC36" s="449"/>
      <c r="XD36" s="449"/>
      <c r="XE36" s="449"/>
      <c r="XF36" s="449"/>
      <c r="XG36" s="449"/>
      <c r="XH36" s="449"/>
      <c r="XI36" s="449"/>
      <c r="XJ36" s="449"/>
      <c r="XK36" s="449"/>
      <c r="XL36" s="449"/>
      <c r="XM36" s="449"/>
      <c r="XN36" s="449"/>
      <c r="XO36" s="449"/>
      <c r="XP36" s="449"/>
      <c r="XQ36" s="449"/>
      <c r="XR36" s="449"/>
      <c r="XS36" s="449"/>
      <c r="XT36" s="449"/>
      <c r="XU36" s="449"/>
      <c r="XV36" s="449"/>
      <c r="XW36" s="449"/>
      <c r="XX36" s="449"/>
      <c r="XY36" s="449"/>
      <c r="XZ36" s="449"/>
      <c r="YA36" s="449"/>
      <c r="YB36" s="449"/>
      <c r="YC36" s="449"/>
      <c r="YD36" s="449"/>
      <c r="YE36" s="449"/>
      <c r="YF36" s="449"/>
      <c r="YG36" s="449"/>
      <c r="YH36" s="449"/>
      <c r="YI36" s="449"/>
      <c r="YJ36" s="449"/>
      <c r="YK36" s="449"/>
      <c r="YL36" s="449"/>
      <c r="YM36" s="449"/>
      <c r="YN36" s="449"/>
      <c r="YO36" s="449"/>
      <c r="YP36" s="449"/>
      <c r="YQ36" s="449"/>
      <c r="YR36" s="449"/>
      <c r="YS36" s="449"/>
      <c r="YT36" s="449"/>
      <c r="YU36" s="449"/>
      <c r="YV36" s="449"/>
      <c r="YW36" s="449"/>
      <c r="YX36" s="449"/>
      <c r="YY36" s="449"/>
      <c r="YZ36" s="449"/>
      <c r="ZA36" s="449"/>
      <c r="ZB36" s="449"/>
      <c r="ZC36" s="449"/>
      <c r="ZD36" s="449"/>
      <c r="ZE36" s="449"/>
      <c r="ZF36" s="449"/>
      <c r="ZG36" s="449"/>
      <c r="ZH36" s="449"/>
      <c r="ZI36" s="449"/>
      <c r="ZJ36" s="449"/>
      <c r="ZK36" s="449"/>
      <c r="ZL36" s="449"/>
      <c r="ZM36" s="449"/>
      <c r="ZN36" s="449"/>
      <c r="ZO36" s="449"/>
      <c r="ZP36" s="449"/>
      <c r="ZQ36" s="449"/>
      <c r="ZR36" s="449"/>
      <c r="ZS36" s="449"/>
      <c r="ZT36" s="449"/>
      <c r="ZU36" s="449"/>
      <c r="ZV36" s="449"/>
      <c r="ZW36" s="449"/>
      <c r="ZX36" s="449"/>
      <c r="ZY36" s="449"/>
      <c r="ZZ36" s="449"/>
      <c r="AAA36" s="449"/>
      <c r="AAB36" s="449"/>
      <c r="AAC36" s="449"/>
      <c r="AAD36" s="449"/>
      <c r="AAE36" s="449"/>
      <c r="AAF36" s="449"/>
      <c r="AAG36" s="449"/>
      <c r="AAH36" s="449"/>
      <c r="AAI36" s="449"/>
      <c r="AAJ36" s="449"/>
      <c r="AAK36" s="449"/>
      <c r="AAL36" s="449"/>
      <c r="AAM36" s="449"/>
      <c r="AAN36" s="449"/>
      <c r="AAO36" s="449"/>
      <c r="AAP36" s="449"/>
      <c r="AAQ36" s="449"/>
      <c r="AAR36" s="449"/>
      <c r="AAS36" s="449"/>
      <c r="AAT36" s="449"/>
      <c r="AAU36" s="449"/>
      <c r="AAV36" s="449"/>
      <c r="AAW36" s="449"/>
      <c r="AAX36" s="449"/>
      <c r="AAY36" s="449"/>
      <c r="AAZ36" s="449"/>
      <c r="ABA36" s="449"/>
      <c r="ABB36" s="449"/>
      <c r="ABC36" s="449"/>
      <c r="ABD36" s="449"/>
      <c r="ABE36" s="449"/>
      <c r="ABF36" s="449"/>
      <c r="ABG36" s="449"/>
      <c r="ABH36" s="449"/>
      <c r="ABI36" s="449"/>
      <c r="ABJ36" s="449"/>
      <c r="ABK36" s="449"/>
      <c r="ABL36" s="449"/>
      <c r="ABM36" s="449"/>
      <c r="ABN36" s="449"/>
      <c r="ABO36" s="449"/>
      <c r="ABP36" s="449"/>
      <c r="ABQ36" s="449"/>
      <c r="ABR36" s="449"/>
      <c r="ABS36" s="449"/>
      <c r="ABT36" s="449"/>
      <c r="ABU36" s="449"/>
      <c r="ABV36" s="449"/>
    </row>
    <row r="37" spans="1:750" s="375" customFormat="1" ht="26.1" customHeight="1" x14ac:dyDescent="0.2">
      <c r="A37" s="639" t="s">
        <v>189</v>
      </c>
      <c r="B37" s="640"/>
      <c r="C37" s="640"/>
      <c r="D37" s="640"/>
      <c r="E37" s="640"/>
      <c r="F37" s="640"/>
      <c r="G37" s="640"/>
      <c r="H37" s="640"/>
      <c r="I37" s="640"/>
      <c r="J37" s="448"/>
      <c r="K37" s="575">
        <v>75</v>
      </c>
      <c r="L37" s="576"/>
      <c r="M37" s="494"/>
      <c r="N37" s="574"/>
      <c r="O37" s="574"/>
      <c r="Q37" s="466"/>
      <c r="R37" s="466"/>
      <c r="S37" s="466"/>
      <c r="T37" s="466"/>
      <c r="U37" s="466"/>
      <c r="V37" s="466"/>
      <c r="W37" s="466"/>
      <c r="X37" s="466"/>
      <c r="Y37" s="466"/>
      <c r="Z37" s="466"/>
      <c r="AA37" s="466"/>
      <c r="AB37" s="466"/>
      <c r="AC37" s="466"/>
      <c r="AD37" s="469"/>
      <c r="AE37" s="469">
        <v>75</v>
      </c>
      <c r="AF37" s="476">
        <f>SUM(AD37:AE37)*N37</f>
        <v>0</v>
      </c>
      <c r="AG37" s="469">
        <f>SUM((AD37+AE37)*0.25)</f>
        <v>18.75</v>
      </c>
      <c r="AH37" s="476">
        <f>SUM(AG37*N37)</f>
        <v>0</v>
      </c>
      <c r="AI37" s="469">
        <f>SUM(AE37*0.04)</f>
        <v>3</v>
      </c>
      <c r="AJ37" s="476">
        <f>SUM(AI37*N37)</f>
        <v>0</v>
      </c>
      <c r="AK37" s="469">
        <f>((AD37+AE37+AG37)*0.0775)</f>
        <v>7.265625</v>
      </c>
      <c r="AL37" s="476">
        <f>SUM(AK37*N37)</f>
        <v>0</v>
      </c>
      <c r="AM37" s="469">
        <f>SUM(AD37+AE37+AG37+AI37+AK37+AN37)</f>
        <v>104.015625</v>
      </c>
      <c r="AN37" s="469">
        <v>0</v>
      </c>
      <c r="AO37" s="476">
        <f>SUM(AN37*N37)</f>
        <v>0</v>
      </c>
      <c r="AP37" s="476">
        <f>SUM(AM37*M37*N37)</f>
        <v>0</v>
      </c>
      <c r="AQ37" s="449"/>
      <c r="AR37" s="449"/>
      <c r="AS37" s="449"/>
      <c r="AT37" s="449"/>
      <c r="AU37" s="449"/>
      <c r="AV37" s="449"/>
      <c r="AW37" s="449"/>
      <c r="AX37" s="449"/>
      <c r="AY37" s="449"/>
      <c r="AZ37" s="449"/>
      <c r="BA37" s="449"/>
      <c r="BB37" s="449"/>
      <c r="BC37" s="449"/>
      <c r="BD37" s="449"/>
      <c r="BE37" s="449"/>
      <c r="BF37" s="449"/>
      <c r="BG37" s="449"/>
      <c r="BH37" s="449"/>
      <c r="BI37" s="449"/>
      <c r="BJ37" s="449"/>
      <c r="BK37" s="449"/>
      <c r="BL37" s="449"/>
      <c r="BM37" s="449"/>
      <c r="BN37" s="449"/>
      <c r="BO37" s="449"/>
      <c r="BP37" s="449"/>
      <c r="BQ37" s="449"/>
      <c r="BR37" s="449"/>
      <c r="BS37" s="449"/>
      <c r="BT37" s="449"/>
      <c r="BU37" s="449"/>
      <c r="BV37" s="449"/>
      <c r="BW37" s="449"/>
      <c r="BX37" s="449"/>
      <c r="BY37" s="449"/>
      <c r="BZ37" s="449"/>
      <c r="CA37" s="449"/>
      <c r="CB37" s="449"/>
      <c r="CC37" s="449"/>
      <c r="CD37" s="449"/>
      <c r="CE37" s="449"/>
      <c r="CF37" s="449"/>
      <c r="CG37" s="449"/>
      <c r="CH37" s="449"/>
      <c r="CI37" s="449"/>
      <c r="CJ37" s="449"/>
      <c r="CK37" s="449"/>
      <c r="CL37" s="449"/>
      <c r="CM37" s="449"/>
      <c r="CN37" s="449"/>
      <c r="CO37" s="449"/>
      <c r="CP37" s="449"/>
      <c r="CQ37" s="449"/>
      <c r="CR37" s="449"/>
      <c r="CS37" s="449"/>
      <c r="CT37" s="449"/>
      <c r="CU37" s="449"/>
      <c r="CV37" s="449"/>
      <c r="CW37" s="449"/>
      <c r="CX37" s="449"/>
      <c r="CY37" s="449"/>
      <c r="CZ37" s="449"/>
      <c r="DA37" s="449"/>
      <c r="DB37" s="449"/>
      <c r="DC37" s="449"/>
      <c r="DD37" s="449"/>
      <c r="DE37" s="449"/>
      <c r="DF37" s="449"/>
      <c r="DG37" s="449"/>
      <c r="DH37" s="449"/>
      <c r="DI37" s="449"/>
      <c r="DJ37" s="449"/>
      <c r="DK37" s="449"/>
      <c r="DL37" s="449"/>
      <c r="DM37" s="449"/>
      <c r="DN37" s="449"/>
      <c r="DO37" s="449"/>
      <c r="DP37" s="449"/>
      <c r="DQ37" s="449"/>
      <c r="DR37" s="449"/>
      <c r="DS37" s="449"/>
      <c r="DT37" s="449"/>
      <c r="DU37" s="449"/>
      <c r="DV37" s="449"/>
      <c r="DW37" s="449"/>
      <c r="DX37" s="449"/>
      <c r="DY37" s="449"/>
      <c r="DZ37" s="449"/>
      <c r="EA37" s="449"/>
      <c r="EB37" s="449"/>
      <c r="EC37" s="449"/>
      <c r="ED37" s="449"/>
      <c r="EE37" s="449"/>
      <c r="EF37" s="449"/>
      <c r="EG37" s="449"/>
      <c r="EH37" s="449"/>
      <c r="EI37" s="449"/>
      <c r="EJ37" s="449"/>
      <c r="EK37" s="449"/>
      <c r="EL37" s="449"/>
      <c r="EM37" s="449"/>
      <c r="EN37" s="449"/>
      <c r="EO37" s="449"/>
      <c r="EP37" s="449"/>
      <c r="EQ37" s="449"/>
      <c r="ER37" s="449"/>
      <c r="ES37" s="449"/>
      <c r="ET37" s="449"/>
      <c r="EU37" s="449"/>
      <c r="EV37" s="449"/>
      <c r="EW37" s="449"/>
      <c r="EX37" s="449"/>
      <c r="EY37" s="449"/>
      <c r="EZ37" s="449"/>
      <c r="FA37" s="449"/>
      <c r="FB37" s="449"/>
      <c r="FC37" s="449"/>
      <c r="FD37" s="449"/>
      <c r="FE37" s="449"/>
      <c r="FF37" s="449"/>
      <c r="FG37" s="449"/>
      <c r="FH37" s="449"/>
      <c r="FI37" s="449"/>
      <c r="FJ37" s="449"/>
      <c r="FK37" s="449"/>
      <c r="FL37" s="449"/>
      <c r="FM37" s="449"/>
      <c r="FN37" s="449"/>
      <c r="FO37" s="449"/>
      <c r="FP37" s="449"/>
      <c r="FQ37" s="449"/>
      <c r="FR37" s="449"/>
      <c r="FS37" s="449"/>
      <c r="FT37" s="449"/>
      <c r="FU37" s="449"/>
      <c r="FV37" s="449"/>
      <c r="FW37" s="449"/>
      <c r="FX37" s="449"/>
      <c r="FY37" s="449"/>
      <c r="FZ37" s="449"/>
      <c r="GA37" s="449"/>
      <c r="GB37" s="449"/>
      <c r="GC37" s="449"/>
      <c r="GD37" s="449"/>
      <c r="GE37" s="449"/>
      <c r="GF37" s="449"/>
      <c r="GG37" s="449"/>
      <c r="GH37" s="449"/>
      <c r="GI37" s="449"/>
      <c r="GJ37" s="449"/>
      <c r="GK37" s="449"/>
      <c r="GL37" s="449"/>
      <c r="GM37" s="449"/>
      <c r="GN37" s="449"/>
      <c r="GO37" s="449"/>
      <c r="GP37" s="449"/>
      <c r="GQ37" s="449"/>
      <c r="GR37" s="449"/>
      <c r="GS37" s="449"/>
      <c r="GT37" s="449"/>
      <c r="GU37" s="449"/>
      <c r="GV37" s="449"/>
      <c r="GW37" s="449"/>
      <c r="GX37" s="449"/>
      <c r="GY37" s="449"/>
      <c r="GZ37" s="449"/>
      <c r="HA37" s="449"/>
      <c r="HB37" s="449"/>
      <c r="HC37" s="449"/>
      <c r="HD37" s="449"/>
      <c r="HE37" s="449"/>
      <c r="HF37" s="449"/>
      <c r="HG37" s="449"/>
      <c r="HH37" s="449"/>
      <c r="HI37" s="449"/>
      <c r="HJ37" s="449"/>
      <c r="HK37" s="449"/>
      <c r="HL37" s="449"/>
      <c r="HM37" s="449"/>
      <c r="HN37" s="449"/>
      <c r="HO37" s="449"/>
      <c r="HP37" s="449"/>
      <c r="HQ37" s="449"/>
      <c r="HR37" s="449"/>
      <c r="HS37" s="449"/>
      <c r="HT37" s="449"/>
      <c r="HU37" s="449"/>
      <c r="HV37" s="449"/>
      <c r="HW37" s="449"/>
      <c r="HX37" s="449"/>
      <c r="HY37" s="449"/>
      <c r="HZ37" s="449"/>
      <c r="IA37" s="449"/>
      <c r="IB37" s="449"/>
      <c r="IC37" s="449"/>
      <c r="ID37" s="449"/>
      <c r="IE37" s="449"/>
      <c r="IF37" s="449"/>
      <c r="IG37" s="449"/>
      <c r="IH37" s="449"/>
      <c r="II37" s="449"/>
      <c r="IJ37" s="449"/>
      <c r="IK37" s="449"/>
      <c r="IL37" s="449"/>
      <c r="IM37" s="449"/>
      <c r="IN37" s="449"/>
      <c r="IO37" s="449"/>
      <c r="IP37" s="449"/>
      <c r="IQ37" s="449"/>
      <c r="IR37" s="449"/>
      <c r="IS37" s="449"/>
      <c r="IT37" s="449"/>
      <c r="IU37" s="449"/>
      <c r="IV37" s="449"/>
      <c r="IW37" s="449"/>
      <c r="IX37" s="449"/>
      <c r="IY37" s="449"/>
      <c r="IZ37" s="449"/>
      <c r="JA37" s="449"/>
      <c r="JB37" s="449"/>
      <c r="JC37" s="449"/>
      <c r="JD37" s="449"/>
      <c r="JE37" s="449"/>
      <c r="JF37" s="449"/>
      <c r="JG37" s="449"/>
      <c r="JH37" s="449"/>
      <c r="JI37" s="449"/>
      <c r="JJ37" s="449"/>
      <c r="JK37" s="449"/>
      <c r="JL37" s="449"/>
      <c r="JM37" s="449"/>
      <c r="JN37" s="449"/>
      <c r="JO37" s="449"/>
      <c r="JP37" s="449"/>
      <c r="JQ37" s="449"/>
      <c r="JR37" s="449"/>
      <c r="JS37" s="449"/>
      <c r="JT37" s="449"/>
      <c r="JU37" s="449"/>
      <c r="JV37" s="449"/>
      <c r="JW37" s="449"/>
      <c r="JX37" s="449"/>
      <c r="JY37" s="449"/>
      <c r="JZ37" s="449"/>
      <c r="KA37" s="449"/>
      <c r="KB37" s="449"/>
      <c r="KC37" s="449"/>
      <c r="KD37" s="449"/>
      <c r="KE37" s="449"/>
      <c r="KF37" s="449"/>
      <c r="KG37" s="449"/>
      <c r="KH37" s="449"/>
      <c r="KI37" s="449"/>
      <c r="KJ37" s="449"/>
      <c r="KK37" s="449"/>
      <c r="KL37" s="449"/>
      <c r="KM37" s="449"/>
      <c r="KN37" s="449"/>
      <c r="KO37" s="449"/>
      <c r="KP37" s="449"/>
      <c r="KQ37" s="449"/>
      <c r="KR37" s="449"/>
      <c r="KS37" s="449"/>
      <c r="KT37" s="449"/>
      <c r="KU37" s="449"/>
      <c r="KV37" s="449"/>
      <c r="KW37" s="449"/>
      <c r="KX37" s="449"/>
      <c r="KY37" s="449"/>
      <c r="KZ37" s="449"/>
      <c r="LA37" s="449"/>
      <c r="LB37" s="449"/>
      <c r="LC37" s="449"/>
      <c r="LD37" s="449"/>
      <c r="LE37" s="449"/>
      <c r="LF37" s="449"/>
      <c r="LG37" s="449"/>
      <c r="LH37" s="449"/>
      <c r="LI37" s="449"/>
      <c r="LJ37" s="449"/>
      <c r="LK37" s="449"/>
      <c r="LL37" s="449"/>
      <c r="LM37" s="449"/>
      <c r="LN37" s="449"/>
      <c r="LO37" s="449"/>
      <c r="LP37" s="449"/>
      <c r="LQ37" s="449"/>
      <c r="LR37" s="449"/>
      <c r="LS37" s="449"/>
      <c r="LT37" s="449"/>
      <c r="LU37" s="449"/>
      <c r="LV37" s="449"/>
      <c r="LW37" s="449"/>
      <c r="LX37" s="449"/>
      <c r="LY37" s="449"/>
      <c r="LZ37" s="449"/>
      <c r="MA37" s="449"/>
      <c r="MB37" s="449"/>
      <c r="MC37" s="449"/>
      <c r="MD37" s="449"/>
      <c r="ME37" s="449"/>
      <c r="MF37" s="449"/>
      <c r="MG37" s="449"/>
      <c r="MH37" s="449"/>
      <c r="MI37" s="449"/>
      <c r="MJ37" s="449"/>
      <c r="MK37" s="449"/>
      <c r="ML37" s="449"/>
      <c r="MM37" s="449"/>
      <c r="MN37" s="449"/>
      <c r="MO37" s="449"/>
      <c r="MP37" s="449"/>
      <c r="MQ37" s="449"/>
      <c r="MR37" s="449"/>
      <c r="MS37" s="449"/>
      <c r="MT37" s="449"/>
      <c r="MU37" s="449"/>
      <c r="MV37" s="449"/>
      <c r="MW37" s="449"/>
      <c r="MX37" s="449"/>
      <c r="MY37" s="449"/>
      <c r="MZ37" s="449"/>
      <c r="NA37" s="449"/>
      <c r="NB37" s="449"/>
      <c r="NC37" s="449"/>
      <c r="ND37" s="449"/>
      <c r="NE37" s="449"/>
      <c r="NF37" s="449"/>
      <c r="NG37" s="449"/>
      <c r="NH37" s="449"/>
      <c r="NI37" s="449"/>
      <c r="NJ37" s="449"/>
      <c r="NK37" s="449"/>
      <c r="NL37" s="449"/>
      <c r="NM37" s="449"/>
      <c r="NN37" s="449"/>
      <c r="NO37" s="449"/>
      <c r="NP37" s="449"/>
      <c r="NQ37" s="449"/>
      <c r="NR37" s="449"/>
      <c r="NS37" s="449"/>
      <c r="NT37" s="449"/>
      <c r="NU37" s="449"/>
      <c r="NV37" s="449"/>
      <c r="NW37" s="449"/>
      <c r="NX37" s="449"/>
      <c r="NY37" s="449"/>
      <c r="NZ37" s="449"/>
      <c r="OA37" s="449"/>
      <c r="OB37" s="449"/>
      <c r="OC37" s="449"/>
      <c r="OD37" s="449"/>
      <c r="OE37" s="449"/>
      <c r="OF37" s="449"/>
      <c r="OG37" s="449"/>
      <c r="OH37" s="449"/>
      <c r="OI37" s="449"/>
      <c r="OJ37" s="449"/>
      <c r="OK37" s="449"/>
      <c r="OL37" s="449"/>
      <c r="OM37" s="449"/>
      <c r="ON37" s="449"/>
      <c r="OO37" s="449"/>
      <c r="OP37" s="449"/>
      <c r="OQ37" s="449"/>
      <c r="OR37" s="449"/>
      <c r="OS37" s="449"/>
      <c r="OT37" s="449"/>
      <c r="OU37" s="449"/>
      <c r="OV37" s="449"/>
      <c r="OW37" s="449"/>
      <c r="OX37" s="449"/>
      <c r="OY37" s="449"/>
      <c r="OZ37" s="449"/>
      <c r="PA37" s="449"/>
      <c r="PB37" s="449"/>
      <c r="PC37" s="449"/>
      <c r="PD37" s="449"/>
      <c r="PE37" s="449"/>
      <c r="PF37" s="449"/>
      <c r="PG37" s="449"/>
      <c r="PH37" s="449"/>
      <c r="PI37" s="449"/>
      <c r="PJ37" s="449"/>
      <c r="PK37" s="449"/>
      <c r="PL37" s="449"/>
      <c r="PM37" s="449"/>
      <c r="PN37" s="449"/>
      <c r="PO37" s="449"/>
      <c r="PP37" s="449"/>
      <c r="PQ37" s="449"/>
      <c r="PR37" s="449"/>
      <c r="PS37" s="449"/>
      <c r="PT37" s="449"/>
      <c r="PU37" s="449"/>
      <c r="PV37" s="449"/>
      <c r="PW37" s="449"/>
      <c r="PX37" s="449"/>
      <c r="PY37" s="449"/>
      <c r="PZ37" s="449"/>
      <c r="QA37" s="449"/>
      <c r="QB37" s="449"/>
      <c r="QC37" s="449"/>
      <c r="QD37" s="449"/>
      <c r="QE37" s="449"/>
      <c r="QF37" s="449"/>
      <c r="QG37" s="449"/>
      <c r="QH37" s="449"/>
      <c r="QI37" s="449"/>
      <c r="QJ37" s="449"/>
      <c r="QK37" s="449"/>
      <c r="QL37" s="449"/>
      <c r="QM37" s="449"/>
      <c r="QN37" s="449"/>
      <c r="QO37" s="449"/>
      <c r="QP37" s="449"/>
      <c r="QQ37" s="449"/>
      <c r="QR37" s="449"/>
      <c r="QS37" s="449"/>
      <c r="QT37" s="449"/>
      <c r="QU37" s="449"/>
      <c r="QV37" s="449"/>
      <c r="QW37" s="449"/>
      <c r="QX37" s="449"/>
      <c r="QY37" s="449"/>
      <c r="QZ37" s="449"/>
      <c r="RA37" s="449"/>
      <c r="RB37" s="449"/>
      <c r="RC37" s="449"/>
      <c r="RD37" s="449"/>
      <c r="RE37" s="449"/>
      <c r="RF37" s="449"/>
      <c r="RG37" s="449"/>
      <c r="RH37" s="449"/>
      <c r="RI37" s="449"/>
      <c r="RJ37" s="449"/>
      <c r="RK37" s="449"/>
      <c r="RL37" s="449"/>
      <c r="RM37" s="449"/>
      <c r="RN37" s="449"/>
      <c r="RO37" s="449"/>
      <c r="RP37" s="449"/>
      <c r="RQ37" s="449"/>
      <c r="RR37" s="449"/>
      <c r="RS37" s="449"/>
      <c r="RT37" s="449"/>
      <c r="RU37" s="449"/>
      <c r="RV37" s="449"/>
      <c r="RW37" s="449"/>
      <c r="RX37" s="449"/>
      <c r="RY37" s="449"/>
      <c r="RZ37" s="449"/>
      <c r="SA37" s="449"/>
      <c r="SB37" s="449"/>
      <c r="SC37" s="449"/>
      <c r="SD37" s="449"/>
      <c r="SE37" s="449"/>
      <c r="SF37" s="449"/>
      <c r="SG37" s="449"/>
      <c r="SH37" s="449"/>
      <c r="SI37" s="449"/>
      <c r="SJ37" s="449"/>
      <c r="SK37" s="449"/>
      <c r="SL37" s="449"/>
      <c r="SM37" s="449"/>
      <c r="SN37" s="449"/>
      <c r="SO37" s="449"/>
      <c r="SP37" s="449"/>
      <c r="SQ37" s="449"/>
      <c r="SR37" s="449"/>
      <c r="SS37" s="449"/>
      <c r="ST37" s="449"/>
      <c r="SU37" s="449"/>
      <c r="SV37" s="449"/>
      <c r="SW37" s="449"/>
      <c r="SX37" s="449"/>
      <c r="SY37" s="449"/>
      <c r="SZ37" s="449"/>
      <c r="TA37" s="449"/>
      <c r="TB37" s="449"/>
      <c r="TC37" s="449"/>
      <c r="TD37" s="449"/>
      <c r="TE37" s="449"/>
      <c r="TF37" s="449"/>
      <c r="TG37" s="449"/>
      <c r="TH37" s="449"/>
      <c r="TI37" s="449"/>
      <c r="TJ37" s="449"/>
      <c r="TK37" s="449"/>
      <c r="TL37" s="449"/>
      <c r="TM37" s="449"/>
      <c r="TN37" s="449"/>
      <c r="TO37" s="449"/>
      <c r="TP37" s="449"/>
      <c r="TQ37" s="449"/>
      <c r="TR37" s="449"/>
      <c r="TS37" s="449"/>
      <c r="TT37" s="449"/>
      <c r="TU37" s="449"/>
      <c r="TV37" s="449"/>
      <c r="TW37" s="449"/>
      <c r="TX37" s="449"/>
      <c r="TY37" s="449"/>
      <c r="TZ37" s="449"/>
      <c r="UA37" s="449"/>
      <c r="UB37" s="449"/>
      <c r="UC37" s="449"/>
      <c r="UD37" s="449"/>
      <c r="UE37" s="449"/>
      <c r="UF37" s="449"/>
      <c r="UG37" s="449"/>
      <c r="UH37" s="449"/>
      <c r="UI37" s="449"/>
      <c r="UJ37" s="449"/>
      <c r="UK37" s="449"/>
      <c r="UL37" s="449"/>
      <c r="UM37" s="449"/>
      <c r="UN37" s="449"/>
      <c r="UO37" s="449"/>
      <c r="UP37" s="449"/>
      <c r="UQ37" s="449"/>
      <c r="UR37" s="449"/>
      <c r="US37" s="449"/>
      <c r="UT37" s="449"/>
      <c r="UU37" s="449"/>
      <c r="UV37" s="449"/>
      <c r="UW37" s="449"/>
      <c r="UX37" s="449"/>
      <c r="UY37" s="449"/>
      <c r="UZ37" s="449"/>
      <c r="VA37" s="449"/>
      <c r="VB37" s="449"/>
      <c r="VC37" s="449"/>
      <c r="VD37" s="449"/>
      <c r="VE37" s="449"/>
      <c r="VF37" s="449"/>
      <c r="VG37" s="449"/>
      <c r="VH37" s="449"/>
      <c r="VI37" s="449"/>
      <c r="VJ37" s="449"/>
      <c r="VK37" s="449"/>
      <c r="VL37" s="449"/>
      <c r="VM37" s="449"/>
      <c r="VN37" s="449"/>
      <c r="VO37" s="449"/>
      <c r="VP37" s="449"/>
      <c r="VQ37" s="449"/>
      <c r="VR37" s="449"/>
      <c r="VS37" s="449"/>
      <c r="VT37" s="449"/>
      <c r="VU37" s="449"/>
      <c r="VV37" s="449"/>
      <c r="VW37" s="449"/>
      <c r="VX37" s="449"/>
      <c r="VY37" s="449"/>
      <c r="VZ37" s="449"/>
      <c r="WA37" s="449"/>
      <c r="WB37" s="449"/>
      <c r="WC37" s="449"/>
      <c r="WD37" s="449"/>
      <c r="WE37" s="449"/>
      <c r="WF37" s="449"/>
      <c r="WG37" s="449"/>
      <c r="WH37" s="449"/>
      <c r="WI37" s="449"/>
      <c r="WJ37" s="449"/>
      <c r="WK37" s="449"/>
      <c r="WL37" s="449"/>
      <c r="WM37" s="449"/>
      <c r="WN37" s="449"/>
      <c r="WO37" s="449"/>
      <c r="WP37" s="449"/>
      <c r="WQ37" s="449"/>
      <c r="WR37" s="449"/>
      <c r="WS37" s="449"/>
      <c r="WT37" s="449"/>
      <c r="WU37" s="449"/>
      <c r="WV37" s="449"/>
      <c r="WW37" s="449"/>
      <c r="WX37" s="449"/>
      <c r="WY37" s="449"/>
      <c r="WZ37" s="449"/>
      <c r="XA37" s="449"/>
      <c r="XB37" s="449"/>
      <c r="XC37" s="449"/>
      <c r="XD37" s="449"/>
      <c r="XE37" s="449"/>
      <c r="XF37" s="449"/>
      <c r="XG37" s="449"/>
      <c r="XH37" s="449"/>
      <c r="XI37" s="449"/>
      <c r="XJ37" s="449"/>
      <c r="XK37" s="449"/>
      <c r="XL37" s="449"/>
      <c r="XM37" s="449"/>
      <c r="XN37" s="449"/>
      <c r="XO37" s="449"/>
      <c r="XP37" s="449"/>
      <c r="XQ37" s="449"/>
      <c r="XR37" s="449"/>
      <c r="XS37" s="449"/>
      <c r="XT37" s="449"/>
      <c r="XU37" s="449"/>
      <c r="XV37" s="449"/>
      <c r="XW37" s="449"/>
      <c r="XX37" s="449"/>
      <c r="XY37" s="449"/>
      <c r="XZ37" s="449"/>
      <c r="YA37" s="449"/>
      <c r="YB37" s="449"/>
      <c r="YC37" s="449"/>
      <c r="YD37" s="449"/>
      <c r="YE37" s="449"/>
      <c r="YF37" s="449"/>
      <c r="YG37" s="449"/>
      <c r="YH37" s="449"/>
      <c r="YI37" s="449"/>
      <c r="YJ37" s="449"/>
      <c r="YK37" s="449"/>
      <c r="YL37" s="449"/>
      <c r="YM37" s="449"/>
      <c r="YN37" s="449"/>
      <c r="YO37" s="449"/>
      <c r="YP37" s="449"/>
      <c r="YQ37" s="449"/>
      <c r="YR37" s="449"/>
      <c r="YS37" s="449"/>
      <c r="YT37" s="449"/>
      <c r="YU37" s="449"/>
      <c r="YV37" s="449"/>
      <c r="YW37" s="449"/>
      <c r="YX37" s="449"/>
      <c r="YY37" s="449"/>
      <c r="YZ37" s="449"/>
      <c r="ZA37" s="449"/>
      <c r="ZB37" s="449"/>
      <c r="ZC37" s="449"/>
      <c r="ZD37" s="449"/>
      <c r="ZE37" s="449"/>
      <c r="ZF37" s="449"/>
      <c r="ZG37" s="449"/>
      <c r="ZH37" s="449"/>
      <c r="ZI37" s="449"/>
      <c r="ZJ37" s="449"/>
      <c r="ZK37" s="449"/>
      <c r="ZL37" s="449"/>
      <c r="ZM37" s="449"/>
      <c r="ZN37" s="449"/>
      <c r="ZO37" s="449"/>
      <c r="ZP37" s="449"/>
      <c r="ZQ37" s="449"/>
      <c r="ZR37" s="449"/>
      <c r="ZS37" s="449"/>
      <c r="ZT37" s="449"/>
      <c r="ZU37" s="449"/>
      <c r="ZV37" s="449"/>
      <c r="ZW37" s="449"/>
      <c r="ZX37" s="449"/>
      <c r="ZY37" s="449"/>
      <c r="ZZ37" s="449"/>
      <c r="AAA37" s="449"/>
      <c r="AAB37" s="449"/>
      <c r="AAC37" s="449"/>
      <c r="AAD37" s="449"/>
      <c r="AAE37" s="449"/>
      <c r="AAF37" s="449"/>
      <c r="AAG37" s="449"/>
      <c r="AAH37" s="449"/>
      <c r="AAI37" s="449"/>
      <c r="AAJ37" s="449"/>
      <c r="AAK37" s="449"/>
      <c r="AAL37" s="449"/>
      <c r="AAM37" s="449"/>
      <c r="AAN37" s="449"/>
      <c r="AAO37" s="449"/>
      <c r="AAP37" s="449"/>
      <c r="AAQ37" s="449"/>
      <c r="AAR37" s="449"/>
      <c r="AAS37" s="449"/>
      <c r="AAT37" s="449"/>
      <c r="AAU37" s="449"/>
      <c r="AAV37" s="449"/>
      <c r="AAW37" s="449"/>
      <c r="AAX37" s="449"/>
      <c r="AAY37" s="449"/>
      <c r="AAZ37" s="449"/>
      <c r="ABA37" s="449"/>
      <c r="ABB37" s="449"/>
      <c r="ABC37" s="449"/>
      <c r="ABD37" s="449"/>
      <c r="ABE37" s="449"/>
      <c r="ABF37" s="449"/>
      <c r="ABG37" s="449"/>
      <c r="ABH37" s="449"/>
      <c r="ABI37" s="449"/>
      <c r="ABJ37" s="449"/>
      <c r="ABK37" s="449"/>
      <c r="ABL37" s="449"/>
      <c r="ABM37" s="449"/>
      <c r="ABN37" s="449"/>
      <c r="ABO37" s="449"/>
      <c r="ABP37" s="449"/>
      <c r="ABQ37" s="449"/>
      <c r="ABR37" s="449"/>
      <c r="ABS37" s="449"/>
      <c r="ABT37" s="449"/>
      <c r="ABU37" s="449"/>
      <c r="ABV37" s="449"/>
    </row>
    <row r="38" spans="1:750" s="8" customFormat="1" ht="18.75" thickBot="1" x14ac:dyDescent="0.25">
      <c r="A38" s="524" t="s">
        <v>182</v>
      </c>
      <c r="B38" s="247"/>
      <c r="C38" s="247"/>
      <c r="D38" s="424"/>
      <c r="E38" s="247"/>
      <c r="F38" s="425"/>
      <c r="G38" s="641"/>
      <c r="H38" s="641"/>
      <c r="I38" s="641"/>
      <c r="J38" s="418"/>
      <c r="K38" s="248"/>
      <c r="L38" s="248"/>
      <c r="M38" s="427"/>
      <c r="N38" s="489"/>
      <c r="O38" s="441"/>
      <c r="Q38" s="467"/>
      <c r="R38" s="467"/>
      <c r="S38" s="467"/>
      <c r="T38" s="467"/>
      <c r="U38" s="467"/>
      <c r="V38" s="467"/>
      <c r="W38" s="467"/>
      <c r="X38" s="467"/>
      <c r="Y38" s="467"/>
      <c r="Z38" s="467"/>
      <c r="AA38" s="467"/>
      <c r="AB38" s="467"/>
      <c r="AC38" s="467"/>
      <c r="AD38" s="468"/>
      <c r="AE38" s="468"/>
      <c r="AF38" s="468">
        <f>SUM(AF34:AF37)</f>
        <v>0</v>
      </c>
      <c r="AG38" s="468"/>
      <c r="AH38" s="468">
        <f t="shared" ref="AH38:AP38" si="23">SUM(AH34:AH37)</f>
        <v>0</v>
      </c>
      <c r="AI38" s="468"/>
      <c r="AJ38" s="468">
        <f t="shared" si="23"/>
        <v>0</v>
      </c>
      <c r="AK38" s="468"/>
      <c r="AL38" s="468">
        <f t="shared" si="23"/>
        <v>0</v>
      </c>
      <c r="AM38" s="468"/>
      <c r="AN38" s="468"/>
      <c r="AO38" s="468">
        <f t="shared" si="23"/>
        <v>0</v>
      </c>
      <c r="AP38" s="468">
        <f t="shared" si="23"/>
        <v>0</v>
      </c>
      <c r="AQ38" s="450"/>
      <c r="AR38" s="450"/>
      <c r="AS38" s="450"/>
      <c r="AT38" s="450"/>
      <c r="AU38" s="450"/>
      <c r="AV38" s="450"/>
      <c r="AW38" s="450"/>
      <c r="AX38" s="450"/>
      <c r="AY38" s="450"/>
      <c r="AZ38" s="450"/>
      <c r="BA38" s="450"/>
      <c r="BB38" s="450"/>
      <c r="BC38" s="450"/>
      <c r="BD38" s="450"/>
      <c r="BE38" s="450"/>
      <c r="BF38" s="450"/>
      <c r="BG38" s="450"/>
      <c r="BH38" s="450"/>
      <c r="BI38" s="450"/>
      <c r="BJ38" s="450"/>
      <c r="BK38" s="450"/>
      <c r="BL38" s="450"/>
      <c r="BM38" s="450"/>
      <c r="BN38" s="450"/>
      <c r="BO38" s="450"/>
      <c r="BP38" s="450"/>
      <c r="BQ38" s="450"/>
      <c r="BR38" s="450"/>
      <c r="BS38" s="450"/>
      <c r="BT38" s="450"/>
      <c r="BU38" s="450"/>
      <c r="BV38" s="450"/>
      <c r="BW38" s="450"/>
      <c r="BX38" s="450"/>
      <c r="BY38" s="450"/>
      <c r="BZ38" s="450"/>
      <c r="CA38" s="450"/>
      <c r="CB38" s="450"/>
      <c r="CC38" s="450"/>
      <c r="CD38" s="450"/>
      <c r="CE38" s="450"/>
      <c r="CF38" s="450"/>
      <c r="CG38" s="450"/>
      <c r="CH38" s="450"/>
      <c r="CI38" s="450"/>
      <c r="CJ38" s="450"/>
      <c r="CK38" s="450"/>
      <c r="CL38" s="450"/>
      <c r="CM38" s="450"/>
      <c r="CN38" s="450"/>
      <c r="CO38" s="450"/>
      <c r="CP38" s="450"/>
      <c r="CQ38" s="450"/>
      <c r="CR38" s="450"/>
      <c r="CS38" s="450"/>
      <c r="CT38" s="450"/>
      <c r="CU38" s="450"/>
      <c r="CV38" s="450"/>
      <c r="CW38" s="450"/>
      <c r="CX38" s="450"/>
      <c r="CY38" s="450"/>
      <c r="CZ38" s="450"/>
      <c r="DA38" s="450"/>
      <c r="DB38" s="450"/>
      <c r="DC38" s="450"/>
      <c r="DD38" s="450"/>
      <c r="DE38" s="450"/>
      <c r="DF38" s="450"/>
      <c r="DG38" s="450"/>
      <c r="DH38" s="450"/>
      <c r="DI38" s="450"/>
      <c r="DJ38" s="450"/>
      <c r="DK38" s="450"/>
      <c r="DL38" s="450"/>
      <c r="DM38" s="450"/>
      <c r="DN38" s="450"/>
      <c r="DO38" s="450"/>
      <c r="DP38" s="450"/>
      <c r="DQ38" s="450"/>
      <c r="DR38" s="450"/>
      <c r="DS38" s="450"/>
      <c r="DT38" s="450"/>
      <c r="DU38" s="450"/>
      <c r="DV38" s="450"/>
      <c r="DW38" s="450"/>
      <c r="DX38" s="450"/>
      <c r="DY38" s="450"/>
      <c r="DZ38" s="450"/>
      <c r="EA38" s="450"/>
      <c r="EB38" s="450"/>
      <c r="EC38" s="450"/>
      <c r="ED38" s="450"/>
      <c r="EE38" s="450"/>
      <c r="EF38" s="450"/>
      <c r="EG38" s="450"/>
      <c r="EH38" s="450"/>
      <c r="EI38" s="450"/>
      <c r="EJ38" s="450"/>
      <c r="EK38" s="450"/>
      <c r="EL38" s="450"/>
      <c r="EM38" s="450"/>
      <c r="EN38" s="450"/>
      <c r="EO38" s="450"/>
      <c r="EP38" s="450"/>
      <c r="EQ38" s="450"/>
      <c r="ER38" s="450"/>
      <c r="ES38" s="450"/>
      <c r="ET38" s="450"/>
      <c r="EU38" s="450"/>
      <c r="EV38" s="450"/>
      <c r="EW38" s="450"/>
      <c r="EX38" s="450"/>
      <c r="EY38" s="450"/>
      <c r="EZ38" s="450"/>
      <c r="FA38" s="450"/>
      <c r="FB38" s="450"/>
      <c r="FC38" s="450"/>
      <c r="FD38" s="450"/>
      <c r="FE38" s="450"/>
      <c r="FF38" s="450"/>
      <c r="FG38" s="450"/>
      <c r="FH38" s="450"/>
      <c r="FI38" s="450"/>
      <c r="FJ38" s="450"/>
      <c r="FK38" s="450"/>
      <c r="FL38" s="450"/>
      <c r="FM38" s="450"/>
      <c r="FN38" s="450"/>
      <c r="FO38" s="450"/>
      <c r="FP38" s="450"/>
      <c r="FQ38" s="450"/>
      <c r="FR38" s="450"/>
      <c r="FS38" s="450"/>
      <c r="FT38" s="450"/>
      <c r="FU38" s="450"/>
      <c r="FV38" s="450"/>
      <c r="FW38" s="450"/>
      <c r="FX38" s="450"/>
      <c r="FY38" s="450"/>
      <c r="FZ38" s="450"/>
      <c r="GA38" s="450"/>
      <c r="GB38" s="450"/>
      <c r="GC38" s="450"/>
      <c r="GD38" s="450"/>
      <c r="GE38" s="450"/>
      <c r="GF38" s="450"/>
      <c r="GG38" s="450"/>
      <c r="GH38" s="450"/>
      <c r="GI38" s="450"/>
      <c r="GJ38" s="450"/>
      <c r="GK38" s="450"/>
      <c r="GL38" s="450"/>
      <c r="GM38" s="450"/>
      <c r="GN38" s="450"/>
      <c r="GO38" s="450"/>
      <c r="GP38" s="450"/>
      <c r="GQ38" s="450"/>
      <c r="GR38" s="450"/>
      <c r="GS38" s="450"/>
      <c r="GT38" s="450"/>
      <c r="GU38" s="450"/>
      <c r="GV38" s="450"/>
      <c r="GW38" s="450"/>
      <c r="GX38" s="450"/>
      <c r="GY38" s="450"/>
      <c r="GZ38" s="450"/>
      <c r="HA38" s="450"/>
      <c r="HB38" s="450"/>
      <c r="HC38" s="450"/>
      <c r="HD38" s="450"/>
      <c r="HE38" s="450"/>
      <c r="HF38" s="450"/>
      <c r="HG38" s="450"/>
      <c r="HH38" s="450"/>
      <c r="HI38" s="450"/>
      <c r="HJ38" s="450"/>
      <c r="HK38" s="450"/>
      <c r="HL38" s="450"/>
      <c r="HM38" s="450"/>
      <c r="HN38" s="450"/>
      <c r="HO38" s="450"/>
      <c r="HP38" s="450"/>
      <c r="HQ38" s="450"/>
      <c r="HR38" s="450"/>
      <c r="HS38" s="450"/>
      <c r="HT38" s="450"/>
      <c r="HU38" s="450"/>
      <c r="HV38" s="450"/>
      <c r="HW38" s="450"/>
      <c r="HX38" s="450"/>
      <c r="HY38" s="450"/>
      <c r="HZ38" s="450"/>
      <c r="IA38" s="450"/>
      <c r="IB38" s="450"/>
      <c r="IC38" s="450"/>
      <c r="ID38" s="450"/>
      <c r="IE38" s="450"/>
      <c r="IF38" s="450"/>
      <c r="IG38" s="450"/>
      <c r="IH38" s="450"/>
      <c r="II38" s="450"/>
      <c r="IJ38" s="450"/>
      <c r="IK38" s="450"/>
      <c r="IL38" s="450"/>
      <c r="IM38" s="450"/>
      <c r="IN38" s="450"/>
      <c r="IO38" s="450"/>
      <c r="IP38" s="450"/>
      <c r="IQ38" s="450"/>
      <c r="IR38" s="450"/>
      <c r="IS38" s="450"/>
      <c r="IT38" s="450"/>
      <c r="IU38" s="450"/>
      <c r="IV38" s="450"/>
      <c r="IW38" s="450"/>
      <c r="IX38" s="450"/>
      <c r="IY38" s="450"/>
      <c r="IZ38" s="450"/>
      <c r="JA38" s="450"/>
      <c r="JB38" s="450"/>
      <c r="JC38" s="450"/>
      <c r="JD38" s="450"/>
      <c r="JE38" s="450"/>
      <c r="JF38" s="450"/>
      <c r="JG38" s="450"/>
      <c r="JH38" s="450"/>
      <c r="JI38" s="450"/>
      <c r="JJ38" s="450"/>
      <c r="JK38" s="450"/>
      <c r="JL38" s="450"/>
      <c r="JM38" s="450"/>
      <c r="JN38" s="450"/>
      <c r="JO38" s="450"/>
      <c r="JP38" s="450"/>
      <c r="JQ38" s="450"/>
      <c r="JR38" s="450"/>
      <c r="JS38" s="450"/>
      <c r="JT38" s="450"/>
      <c r="JU38" s="450"/>
      <c r="JV38" s="450"/>
      <c r="JW38" s="450"/>
      <c r="JX38" s="450"/>
      <c r="JY38" s="450"/>
      <c r="JZ38" s="450"/>
      <c r="KA38" s="450"/>
      <c r="KB38" s="450"/>
      <c r="KC38" s="450"/>
      <c r="KD38" s="450"/>
      <c r="KE38" s="450"/>
      <c r="KF38" s="450"/>
      <c r="KG38" s="450"/>
      <c r="KH38" s="450"/>
      <c r="KI38" s="450"/>
      <c r="KJ38" s="450"/>
      <c r="KK38" s="450"/>
      <c r="KL38" s="450"/>
      <c r="KM38" s="450"/>
      <c r="KN38" s="450"/>
      <c r="KO38" s="450"/>
      <c r="KP38" s="450"/>
      <c r="KQ38" s="450"/>
      <c r="KR38" s="450"/>
      <c r="KS38" s="450"/>
      <c r="KT38" s="450"/>
      <c r="KU38" s="450"/>
      <c r="KV38" s="450"/>
      <c r="KW38" s="450"/>
      <c r="KX38" s="450"/>
      <c r="KY38" s="450"/>
      <c r="KZ38" s="450"/>
      <c r="LA38" s="450"/>
      <c r="LB38" s="450"/>
      <c r="LC38" s="450"/>
      <c r="LD38" s="450"/>
      <c r="LE38" s="450"/>
      <c r="LF38" s="450"/>
      <c r="LG38" s="450"/>
      <c r="LH38" s="450"/>
      <c r="LI38" s="450"/>
      <c r="LJ38" s="450"/>
      <c r="LK38" s="450"/>
      <c r="LL38" s="450"/>
      <c r="LM38" s="450"/>
      <c r="LN38" s="450"/>
      <c r="LO38" s="450"/>
      <c r="LP38" s="450"/>
      <c r="LQ38" s="450"/>
      <c r="LR38" s="450"/>
      <c r="LS38" s="450"/>
      <c r="LT38" s="450"/>
      <c r="LU38" s="450"/>
      <c r="LV38" s="450"/>
      <c r="LW38" s="450"/>
      <c r="LX38" s="450"/>
      <c r="LY38" s="450"/>
      <c r="LZ38" s="450"/>
      <c r="MA38" s="450"/>
      <c r="MB38" s="450"/>
      <c r="MC38" s="450"/>
      <c r="MD38" s="450"/>
      <c r="ME38" s="450"/>
      <c r="MF38" s="450"/>
      <c r="MG38" s="450"/>
      <c r="MH38" s="450"/>
      <c r="MI38" s="450"/>
      <c r="MJ38" s="450"/>
      <c r="MK38" s="450"/>
      <c r="ML38" s="450"/>
      <c r="MM38" s="450"/>
      <c r="MN38" s="450"/>
      <c r="MO38" s="450"/>
      <c r="MP38" s="450"/>
      <c r="MQ38" s="450"/>
      <c r="MR38" s="450"/>
      <c r="MS38" s="450"/>
      <c r="MT38" s="450"/>
      <c r="MU38" s="450"/>
      <c r="MV38" s="450"/>
      <c r="MW38" s="450"/>
      <c r="MX38" s="450"/>
      <c r="MY38" s="450"/>
      <c r="MZ38" s="450"/>
      <c r="NA38" s="450"/>
      <c r="NB38" s="450"/>
      <c r="NC38" s="450"/>
      <c r="ND38" s="450"/>
      <c r="NE38" s="450"/>
      <c r="NF38" s="450"/>
      <c r="NG38" s="450"/>
      <c r="NH38" s="450"/>
      <c r="NI38" s="450"/>
      <c r="NJ38" s="450"/>
      <c r="NK38" s="450"/>
      <c r="NL38" s="450"/>
      <c r="NM38" s="450"/>
      <c r="NN38" s="450"/>
      <c r="NO38" s="450"/>
      <c r="NP38" s="450"/>
      <c r="NQ38" s="450"/>
      <c r="NR38" s="450"/>
      <c r="NS38" s="450"/>
      <c r="NT38" s="450"/>
      <c r="NU38" s="450"/>
      <c r="NV38" s="450"/>
      <c r="NW38" s="450"/>
      <c r="NX38" s="450"/>
      <c r="NY38" s="450"/>
      <c r="NZ38" s="450"/>
      <c r="OA38" s="450"/>
      <c r="OB38" s="450"/>
      <c r="OC38" s="450"/>
      <c r="OD38" s="450"/>
      <c r="OE38" s="450"/>
      <c r="OF38" s="450"/>
      <c r="OG38" s="450"/>
      <c r="OH38" s="450"/>
      <c r="OI38" s="450"/>
      <c r="OJ38" s="450"/>
      <c r="OK38" s="450"/>
      <c r="OL38" s="450"/>
      <c r="OM38" s="450"/>
      <c r="ON38" s="450"/>
      <c r="OO38" s="450"/>
      <c r="OP38" s="450"/>
      <c r="OQ38" s="450"/>
      <c r="OR38" s="450"/>
      <c r="OS38" s="450"/>
      <c r="OT38" s="450"/>
      <c r="OU38" s="450"/>
      <c r="OV38" s="450"/>
      <c r="OW38" s="450"/>
      <c r="OX38" s="450"/>
      <c r="OY38" s="450"/>
      <c r="OZ38" s="450"/>
      <c r="PA38" s="450"/>
      <c r="PB38" s="450"/>
      <c r="PC38" s="450"/>
      <c r="PD38" s="450"/>
      <c r="PE38" s="450"/>
      <c r="PF38" s="450"/>
      <c r="PG38" s="450"/>
      <c r="PH38" s="450"/>
      <c r="PI38" s="450"/>
      <c r="PJ38" s="450"/>
      <c r="PK38" s="450"/>
      <c r="PL38" s="450"/>
      <c r="PM38" s="450"/>
      <c r="PN38" s="450"/>
      <c r="PO38" s="450"/>
      <c r="PP38" s="450"/>
      <c r="PQ38" s="450"/>
      <c r="PR38" s="450"/>
      <c r="PS38" s="450"/>
      <c r="PT38" s="450"/>
      <c r="PU38" s="450"/>
      <c r="PV38" s="450"/>
      <c r="PW38" s="450"/>
      <c r="PX38" s="450"/>
      <c r="PY38" s="450"/>
      <c r="PZ38" s="450"/>
      <c r="QA38" s="450"/>
      <c r="QB38" s="450"/>
      <c r="QC38" s="450"/>
      <c r="QD38" s="450"/>
      <c r="QE38" s="450"/>
      <c r="QF38" s="450"/>
      <c r="QG38" s="450"/>
      <c r="QH38" s="450"/>
      <c r="QI38" s="450"/>
      <c r="QJ38" s="450"/>
      <c r="QK38" s="450"/>
      <c r="QL38" s="450"/>
      <c r="QM38" s="450"/>
      <c r="QN38" s="450"/>
      <c r="QO38" s="450"/>
      <c r="QP38" s="450"/>
      <c r="QQ38" s="450"/>
      <c r="QR38" s="450"/>
      <c r="QS38" s="450"/>
      <c r="QT38" s="450"/>
      <c r="QU38" s="450"/>
      <c r="QV38" s="450"/>
      <c r="QW38" s="450"/>
      <c r="QX38" s="450"/>
      <c r="QY38" s="450"/>
      <c r="QZ38" s="450"/>
      <c r="RA38" s="450"/>
      <c r="RB38" s="450"/>
      <c r="RC38" s="450"/>
      <c r="RD38" s="450"/>
      <c r="RE38" s="450"/>
      <c r="RF38" s="450"/>
      <c r="RG38" s="450"/>
      <c r="RH38" s="450"/>
      <c r="RI38" s="450"/>
      <c r="RJ38" s="450"/>
      <c r="RK38" s="450"/>
      <c r="RL38" s="450"/>
      <c r="RM38" s="450"/>
      <c r="RN38" s="450"/>
      <c r="RO38" s="450"/>
      <c r="RP38" s="450"/>
      <c r="RQ38" s="450"/>
      <c r="RR38" s="450"/>
      <c r="RS38" s="450"/>
      <c r="RT38" s="450"/>
      <c r="RU38" s="450"/>
      <c r="RV38" s="450"/>
      <c r="RW38" s="450"/>
      <c r="RX38" s="450"/>
      <c r="RY38" s="450"/>
      <c r="RZ38" s="450"/>
      <c r="SA38" s="450"/>
      <c r="SB38" s="450"/>
      <c r="SC38" s="450"/>
      <c r="SD38" s="450"/>
      <c r="SE38" s="450"/>
      <c r="SF38" s="450"/>
      <c r="SG38" s="450"/>
      <c r="SH38" s="450"/>
      <c r="SI38" s="450"/>
      <c r="SJ38" s="450"/>
      <c r="SK38" s="450"/>
      <c r="SL38" s="450"/>
      <c r="SM38" s="450"/>
      <c r="SN38" s="450"/>
      <c r="SO38" s="450"/>
      <c r="SP38" s="450"/>
      <c r="SQ38" s="450"/>
      <c r="SR38" s="450"/>
      <c r="SS38" s="450"/>
      <c r="ST38" s="450"/>
      <c r="SU38" s="450"/>
      <c r="SV38" s="450"/>
      <c r="SW38" s="450"/>
      <c r="SX38" s="450"/>
      <c r="SY38" s="450"/>
      <c r="SZ38" s="450"/>
      <c r="TA38" s="450"/>
      <c r="TB38" s="450"/>
      <c r="TC38" s="450"/>
      <c r="TD38" s="450"/>
      <c r="TE38" s="450"/>
      <c r="TF38" s="450"/>
      <c r="TG38" s="450"/>
      <c r="TH38" s="450"/>
      <c r="TI38" s="450"/>
      <c r="TJ38" s="450"/>
      <c r="TK38" s="450"/>
      <c r="TL38" s="450"/>
      <c r="TM38" s="450"/>
      <c r="TN38" s="450"/>
      <c r="TO38" s="450"/>
      <c r="TP38" s="450"/>
      <c r="TQ38" s="450"/>
      <c r="TR38" s="450"/>
      <c r="TS38" s="450"/>
      <c r="TT38" s="450"/>
      <c r="TU38" s="450"/>
      <c r="TV38" s="450"/>
      <c r="TW38" s="450"/>
      <c r="TX38" s="450"/>
      <c r="TY38" s="450"/>
      <c r="TZ38" s="450"/>
      <c r="UA38" s="450"/>
      <c r="UB38" s="450"/>
      <c r="UC38" s="450"/>
      <c r="UD38" s="450"/>
      <c r="UE38" s="450"/>
      <c r="UF38" s="450"/>
      <c r="UG38" s="450"/>
      <c r="UH38" s="450"/>
      <c r="UI38" s="450"/>
      <c r="UJ38" s="450"/>
      <c r="UK38" s="450"/>
      <c r="UL38" s="450"/>
      <c r="UM38" s="450"/>
      <c r="UN38" s="450"/>
      <c r="UO38" s="450"/>
      <c r="UP38" s="450"/>
      <c r="UQ38" s="450"/>
      <c r="UR38" s="450"/>
      <c r="US38" s="450"/>
      <c r="UT38" s="450"/>
      <c r="UU38" s="450"/>
      <c r="UV38" s="450"/>
      <c r="UW38" s="450"/>
      <c r="UX38" s="450"/>
      <c r="UY38" s="450"/>
      <c r="UZ38" s="450"/>
      <c r="VA38" s="450"/>
      <c r="VB38" s="450"/>
      <c r="VC38" s="450"/>
      <c r="VD38" s="450"/>
      <c r="VE38" s="450"/>
      <c r="VF38" s="450"/>
      <c r="VG38" s="450"/>
      <c r="VH38" s="450"/>
      <c r="VI38" s="450"/>
      <c r="VJ38" s="450"/>
      <c r="VK38" s="450"/>
      <c r="VL38" s="450"/>
      <c r="VM38" s="450"/>
      <c r="VN38" s="450"/>
      <c r="VO38" s="450"/>
      <c r="VP38" s="450"/>
      <c r="VQ38" s="450"/>
      <c r="VR38" s="450"/>
      <c r="VS38" s="450"/>
      <c r="VT38" s="450"/>
      <c r="VU38" s="450"/>
      <c r="VV38" s="450"/>
      <c r="VW38" s="450"/>
      <c r="VX38" s="450"/>
      <c r="VY38" s="450"/>
      <c r="VZ38" s="450"/>
      <c r="WA38" s="450"/>
      <c r="WB38" s="450"/>
      <c r="WC38" s="450"/>
      <c r="WD38" s="450"/>
      <c r="WE38" s="450"/>
      <c r="WF38" s="450"/>
      <c r="WG38" s="450"/>
      <c r="WH38" s="450"/>
      <c r="WI38" s="450"/>
      <c r="WJ38" s="450"/>
      <c r="WK38" s="450"/>
      <c r="WL38" s="450"/>
      <c r="WM38" s="450"/>
      <c r="WN38" s="450"/>
      <c r="WO38" s="450"/>
      <c r="WP38" s="450"/>
      <c r="WQ38" s="450"/>
      <c r="WR38" s="450"/>
      <c r="WS38" s="450"/>
      <c r="WT38" s="450"/>
      <c r="WU38" s="450"/>
      <c r="WV38" s="450"/>
      <c r="WW38" s="450"/>
      <c r="WX38" s="450"/>
      <c r="WY38" s="450"/>
      <c r="WZ38" s="450"/>
      <c r="XA38" s="450"/>
      <c r="XB38" s="450"/>
      <c r="XC38" s="450"/>
      <c r="XD38" s="450"/>
      <c r="XE38" s="450"/>
      <c r="XF38" s="450"/>
      <c r="XG38" s="450"/>
      <c r="XH38" s="450"/>
      <c r="XI38" s="450"/>
      <c r="XJ38" s="450"/>
      <c r="XK38" s="450"/>
      <c r="XL38" s="450"/>
      <c r="XM38" s="450"/>
      <c r="XN38" s="450"/>
      <c r="XO38" s="450"/>
      <c r="XP38" s="450"/>
      <c r="XQ38" s="450"/>
      <c r="XR38" s="450"/>
      <c r="XS38" s="450"/>
      <c r="XT38" s="450"/>
      <c r="XU38" s="450"/>
      <c r="XV38" s="450"/>
      <c r="XW38" s="450"/>
      <c r="XX38" s="450"/>
      <c r="XY38" s="450"/>
      <c r="XZ38" s="450"/>
      <c r="YA38" s="450"/>
      <c r="YB38" s="450"/>
      <c r="YC38" s="450"/>
      <c r="YD38" s="450"/>
      <c r="YE38" s="450"/>
      <c r="YF38" s="450"/>
      <c r="YG38" s="450"/>
      <c r="YH38" s="450"/>
      <c r="YI38" s="450"/>
      <c r="YJ38" s="450"/>
      <c r="YK38" s="450"/>
      <c r="YL38" s="450"/>
      <c r="YM38" s="450"/>
      <c r="YN38" s="450"/>
      <c r="YO38" s="450"/>
      <c r="YP38" s="450"/>
      <c r="YQ38" s="450"/>
      <c r="YR38" s="450"/>
      <c r="YS38" s="450"/>
      <c r="YT38" s="450"/>
      <c r="YU38" s="450"/>
      <c r="YV38" s="450"/>
      <c r="YW38" s="450"/>
      <c r="YX38" s="450"/>
      <c r="YY38" s="450"/>
      <c r="YZ38" s="450"/>
      <c r="ZA38" s="450"/>
      <c r="ZB38" s="450"/>
      <c r="ZC38" s="450"/>
      <c r="ZD38" s="450"/>
      <c r="ZE38" s="450"/>
      <c r="ZF38" s="450"/>
      <c r="ZG38" s="450"/>
      <c r="ZH38" s="450"/>
      <c r="ZI38" s="450"/>
      <c r="ZJ38" s="450"/>
      <c r="ZK38" s="450"/>
      <c r="ZL38" s="450"/>
      <c r="ZM38" s="450"/>
      <c r="ZN38" s="450"/>
      <c r="ZO38" s="450"/>
      <c r="ZP38" s="450"/>
      <c r="ZQ38" s="450"/>
      <c r="ZR38" s="450"/>
      <c r="ZS38" s="450"/>
      <c r="ZT38" s="450"/>
      <c r="ZU38" s="450"/>
      <c r="ZV38" s="450"/>
      <c r="ZW38" s="450"/>
      <c r="ZX38" s="450"/>
      <c r="ZY38" s="450"/>
      <c r="ZZ38" s="450"/>
      <c r="AAA38" s="450"/>
      <c r="AAB38" s="450"/>
      <c r="AAC38" s="450"/>
      <c r="AAD38" s="450"/>
      <c r="AAE38" s="450"/>
      <c r="AAF38" s="450"/>
      <c r="AAG38" s="450"/>
      <c r="AAH38" s="450"/>
      <c r="AAI38" s="450"/>
      <c r="AAJ38" s="450"/>
      <c r="AAK38" s="450"/>
      <c r="AAL38" s="450"/>
      <c r="AAM38" s="450"/>
      <c r="AAN38" s="450"/>
      <c r="AAO38" s="450"/>
      <c r="AAP38" s="450"/>
      <c r="AAQ38" s="450"/>
      <c r="AAR38" s="450"/>
      <c r="AAS38" s="450"/>
      <c r="AAT38" s="450"/>
      <c r="AAU38" s="450"/>
      <c r="AAV38" s="450"/>
      <c r="AAW38" s="450"/>
      <c r="AAX38" s="450"/>
      <c r="AAY38" s="450"/>
      <c r="AAZ38" s="450"/>
      <c r="ABA38" s="450"/>
      <c r="ABB38" s="450"/>
      <c r="ABC38" s="450"/>
      <c r="ABD38" s="450"/>
      <c r="ABE38" s="450"/>
      <c r="ABF38" s="450"/>
      <c r="ABG38" s="450"/>
      <c r="ABH38" s="450"/>
      <c r="ABI38" s="450"/>
      <c r="ABJ38" s="450"/>
      <c r="ABK38" s="450"/>
      <c r="ABL38" s="450"/>
      <c r="ABM38" s="450"/>
      <c r="ABN38" s="450"/>
      <c r="ABO38" s="450"/>
      <c r="ABP38" s="450"/>
      <c r="ABQ38" s="450"/>
      <c r="ABR38" s="450"/>
      <c r="ABS38" s="450"/>
      <c r="ABT38" s="450"/>
      <c r="ABU38" s="450"/>
      <c r="ABV38" s="450"/>
    </row>
    <row r="39" spans="1:750" ht="26.1" customHeight="1" thickBot="1" x14ac:dyDescent="0.25">
      <c r="A39" s="404" t="s">
        <v>191</v>
      </c>
      <c r="B39" s="405"/>
      <c r="C39" s="387"/>
      <c r="D39" s="387"/>
      <c r="E39" s="406"/>
      <c r="F39" s="407"/>
      <c r="G39" s="637"/>
      <c r="H39" s="637"/>
      <c r="I39" s="408"/>
      <c r="J39" s="409"/>
      <c r="K39" s="560">
        <v>240</v>
      </c>
      <c r="L39" s="561"/>
      <c r="M39" s="494"/>
      <c r="N39" s="570"/>
      <c r="O39" s="570"/>
      <c r="Q39" s="466"/>
      <c r="R39" s="466"/>
      <c r="S39" s="466"/>
      <c r="T39" s="466"/>
      <c r="U39" s="466"/>
      <c r="V39" s="466"/>
      <c r="W39" s="466"/>
      <c r="X39" s="466"/>
      <c r="Y39" s="466"/>
      <c r="Z39" s="466"/>
      <c r="AA39" s="466"/>
      <c r="AB39" s="466"/>
      <c r="AC39" s="466"/>
      <c r="AD39" s="469"/>
      <c r="AE39" s="469">
        <v>240</v>
      </c>
      <c r="AF39" s="476">
        <f t="shared" ref="AF39" si="24">SUM(AD39:AE39)*N39</f>
        <v>0</v>
      </c>
      <c r="AG39" s="469">
        <f t="shared" ref="AG39" si="25">SUM((AD39+AE39)*0.25)</f>
        <v>60</v>
      </c>
      <c r="AH39" s="476">
        <f t="shared" ref="AH39" si="26">SUM(AG39*N39)</f>
        <v>0</v>
      </c>
      <c r="AI39" s="469">
        <f>SUM(AE39*0.04)</f>
        <v>9.6</v>
      </c>
      <c r="AJ39" s="476">
        <f t="shared" ref="AJ39" si="27">SUM(AI39*N39)</f>
        <v>0</v>
      </c>
      <c r="AK39" s="469">
        <f>((AD39+AE39+AG39)*0.0775)</f>
        <v>23.25</v>
      </c>
      <c r="AL39" s="476">
        <f t="shared" ref="AL39" si="28">SUM(AK39*N39)</f>
        <v>0</v>
      </c>
      <c r="AM39" s="469">
        <f>SUM(AD39+AE39+AG39+AI39+AK39+AN39)</f>
        <v>332.85</v>
      </c>
      <c r="AN39" s="469"/>
      <c r="AO39" s="476">
        <f t="shared" ref="AO39" si="29">SUM(AN39*N39)</f>
        <v>0</v>
      </c>
      <c r="AP39" s="476">
        <f>SUM(AM39*M39*N39)</f>
        <v>0</v>
      </c>
      <c r="AQ39" s="448"/>
      <c r="AR39" s="448"/>
      <c r="AS39" s="448"/>
      <c r="AT39" s="448"/>
      <c r="AU39" s="448"/>
      <c r="AV39" s="448"/>
      <c r="AW39" s="448"/>
      <c r="AX39" s="448"/>
      <c r="AY39" s="448"/>
      <c r="AZ39" s="448"/>
      <c r="BA39" s="448"/>
      <c r="BB39" s="448"/>
      <c r="BC39" s="448"/>
      <c r="BD39" s="448"/>
      <c r="BE39" s="448"/>
      <c r="BF39" s="448"/>
      <c r="BG39" s="448"/>
      <c r="BH39" s="448"/>
      <c r="BI39" s="448"/>
      <c r="BJ39" s="448"/>
      <c r="BK39" s="448"/>
      <c r="BL39" s="448"/>
      <c r="BM39" s="448"/>
      <c r="BN39" s="448"/>
      <c r="BO39" s="448"/>
      <c r="BP39" s="448"/>
      <c r="BQ39" s="448"/>
      <c r="BR39" s="448"/>
      <c r="BS39" s="448"/>
      <c r="BT39" s="448"/>
      <c r="BU39" s="448"/>
      <c r="BV39" s="448"/>
      <c r="BW39" s="448"/>
      <c r="BX39" s="448"/>
      <c r="BY39" s="448"/>
      <c r="BZ39" s="448"/>
      <c r="CA39" s="448"/>
      <c r="CB39" s="448"/>
      <c r="CC39" s="448"/>
      <c r="CD39" s="448"/>
      <c r="CE39" s="448"/>
      <c r="CF39" s="448"/>
      <c r="CG39" s="448"/>
      <c r="CH39" s="448"/>
      <c r="CI39" s="448"/>
      <c r="CJ39" s="448"/>
      <c r="CK39" s="448"/>
      <c r="CL39" s="448"/>
      <c r="CM39" s="448"/>
      <c r="CN39" s="448"/>
      <c r="CO39" s="448"/>
      <c r="CP39" s="448"/>
      <c r="CQ39" s="448"/>
      <c r="CR39" s="448"/>
      <c r="CS39" s="448"/>
      <c r="CT39" s="448"/>
      <c r="CU39" s="448"/>
      <c r="CV39" s="448"/>
      <c r="CW39" s="448"/>
      <c r="CX39" s="448"/>
      <c r="CY39" s="448"/>
      <c r="CZ39" s="448"/>
      <c r="DA39" s="448"/>
      <c r="DB39" s="448"/>
      <c r="DC39" s="448"/>
      <c r="DD39" s="448"/>
      <c r="DE39" s="448"/>
      <c r="DF39" s="448"/>
      <c r="DG39" s="448"/>
      <c r="DH39" s="448"/>
      <c r="DI39" s="448"/>
      <c r="DJ39" s="448"/>
      <c r="DK39" s="448"/>
      <c r="DL39" s="448"/>
      <c r="DM39" s="448"/>
      <c r="DN39" s="448"/>
      <c r="DO39" s="448"/>
      <c r="DP39" s="448"/>
      <c r="DQ39" s="448"/>
      <c r="DR39" s="448"/>
      <c r="DS39" s="448"/>
      <c r="DT39" s="448"/>
      <c r="DU39" s="448"/>
      <c r="DV39" s="448"/>
      <c r="DW39" s="448"/>
      <c r="DX39" s="448"/>
      <c r="DY39" s="448"/>
      <c r="DZ39" s="448"/>
      <c r="EA39" s="448"/>
      <c r="EB39" s="448"/>
      <c r="EC39" s="448"/>
      <c r="ED39" s="448"/>
      <c r="EE39" s="448"/>
      <c r="EF39" s="448"/>
      <c r="EG39" s="448"/>
      <c r="EH39" s="448"/>
      <c r="EI39" s="448"/>
      <c r="EJ39" s="448"/>
      <c r="EK39" s="448"/>
      <c r="EL39" s="448"/>
      <c r="EM39" s="448"/>
      <c r="EN39" s="448"/>
      <c r="EO39" s="448"/>
      <c r="EP39" s="448"/>
      <c r="EQ39" s="448"/>
      <c r="ER39" s="448"/>
      <c r="ES39" s="448"/>
      <c r="ET39" s="448"/>
      <c r="EU39" s="448"/>
      <c r="EV39" s="448"/>
      <c r="EW39" s="448"/>
      <c r="EX39" s="448"/>
      <c r="EY39" s="448"/>
      <c r="EZ39" s="448"/>
      <c r="FA39" s="448"/>
      <c r="FB39" s="448"/>
      <c r="FC39" s="448"/>
      <c r="FD39" s="448"/>
      <c r="FE39" s="448"/>
      <c r="FF39" s="448"/>
      <c r="FG39" s="448"/>
      <c r="FH39" s="448"/>
      <c r="FI39" s="448"/>
      <c r="FJ39" s="448"/>
      <c r="FK39" s="448"/>
      <c r="FL39" s="448"/>
      <c r="FM39" s="448"/>
      <c r="FN39" s="448"/>
      <c r="FO39" s="448"/>
      <c r="FP39" s="448"/>
      <c r="FQ39" s="448"/>
      <c r="FR39" s="448"/>
      <c r="FS39" s="448"/>
      <c r="FT39" s="448"/>
      <c r="FU39" s="448"/>
      <c r="FV39" s="448"/>
      <c r="FW39" s="448"/>
      <c r="FX39" s="448"/>
      <c r="FY39" s="448"/>
      <c r="FZ39" s="448"/>
      <c r="GA39" s="448"/>
      <c r="GB39" s="448"/>
      <c r="GC39" s="448"/>
      <c r="GD39" s="448"/>
      <c r="GE39" s="448"/>
      <c r="GF39" s="448"/>
      <c r="GG39" s="448"/>
      <c r="GH39" s="448"/>
      <c r="GI39" s="448"/>
      <c r="GJ39" s="448"/>
      <c r="GK39" s="448"/>
      <c r="GL39" s="448"/>
      <c r="GM39" s="448"/>
      <c r="GN39" s="448"/>
      <c r="GO39" s="448"/>
      <c r="GP39" s="448"/>
      <c r="GQ39" s="448"/>
      <c r="GR39" s="448"/>
      <c r="GS39" s="448"/>
      <c r="GT39" s="448"/>
      <c r="GU39" s="448"/>
      <c r="GV39" s="448"/>
      <c r="GW39" s="448"/>
      <c r="GX39" s="448"/>
      <c r="GY39" s="448"/>
      <c r="GZ39" s="448"/>
      <c r="HA39" s="448"/>
      <c r="HB39" s="448"/>
      <c r="HC39" s="448"/>
      <c r="HD39" s="448"/>
      <c r="HE39" s="448"/>
      <c r="HF39" s="448"/>
      <c r="HG39" s="448"/>
      <c r="HH39" s="448"/>
      <c r="HI39" s="448"/>
      <c r="HJ39" s="448"/>
      <c r="HK39" s="448"/>
      <c r="HL39" s="448"/>
      <c r="HM39" s="448"/>
      <c r="HN39" s="448"/>
      <c r="HO39" s="448"/>
      <c r="HP39" s="448"/>
      <c r="HQ39" s="448"/>
      <c r="HR39" s="448"/>
      <c r="HS39" s="448"/>
      <c r="HT39" s="448"/>
      <c r="HU39" s="448"/>
      <c r="HV39" s="448"/>
      <c r="HW39" s="448"/>
      <c r="HX39" s="448"/>
      <c r="HY39" s="448"/>
      <c r="HZ39" s="448"/>
      <c r="IA39" s="448"/>
      <c r="IB39" s="448"/>
      <c r="IC39" s="448"/>
      <c r="ID39" s="448"/>
      <c r="IE39" s="448"/>
      <c r="IF39" s="448"/>
      <c r="IG39" s="448"/>
      <c r="IH39" s="448"/>
      <c r="II39" s="448"/>
      <c r="IJ39" s="448"/>
      <c r="IK39" s="448"/>
      <c r="IL39" s="448"/>
      <c r="IM39" s="448"/>
      <c r="IN39" s="448"/>
      <c r="IO39" s="448"/>
      <c r="IP39" s="448"/>
      <c r="IQ39" s="448"/>
      <c r="IR39" s="448"/>
      <c r="IS39" s="448"/>
      <c r="IT39" s="448"/>
      <c r="IU39" s="448"/>
      <c r="IV39" s="448"/>
      <c r="IW39" s="448"/>
      <c r="IX39" s="448"/>
      <c r="IY39" s="448"/>
      <c r="IZ39" s="448"/>
      <c r="JA39" s="448"/>
      <c r="JB39" s="448"/>
      <c r="JC39" s="448"/>
      <c r="JD39" s="448"/>
      <c r="JE39" s="448"/>
      <c r="JF39" s="448"/>
      <c r="JG39" s="448"/>
      <c r="JH39" s="448"/>
      <c r="JI39" s="448"/>
      <c r="JJ39" s="448"/>
      <c r="JK39" s="448"/>
      <c r="JL39" s="448"/>
      <c r="JM39" s="448"/>
      <c r="JN39" s="448"/>
      <c r="JO39" s="448"/>
      <c r="JP39" s="448"/>
      <c r="JQ39" s="448"/>
      <c r="JR39" s="448"/>
      <c r="JS39" s="448"/>
      <c r="JT39" s="448"/>
      <c r="JU39" s="448"/>
      <c r="JV39" s="448"/>
      <c r="JW39" s="448"/>
      <c r="JX39" s="448"/>
      <c r="JY39" s="448"/>
      <c r="JZ39" s="448"/>
      <c r="KA39" s="448"/>
      <c r="KB39" s="448"/>
      <c r="KC39" s="448"/>
      <c r="KD39" s="448"/>
      <c r="KE39" s="448"/>
      <c r="KF39" s="448"/>
      <c r="KG39" s="448"/>
      <c r="KH39" s="448"/>
      <c r="KI39" s="448"/>
      <c r="KJ39" s="448"/>
      <c r="KK39" s="448"/>
      <c r="KL39" s="448"/>
      <c r="KM39" s="448"/>
      <c r="KN39" s="448"/>
      <c r="KO39" s="448"/>
      <c r="KP39" s="448"/>
      <c r="KQ39" s="448"/>
      <c r="KR39" s="448"/>
      <c r="KS39" s="448"/>
      <c r="KT39" s="448"/>
      <c r="KU39" s="448"/>
      <c r="KV39" s="448"/>
      <c r="KW39" s="448"/>
      <c r="KX39" s="448"/>
      <c r="KY39" s="448"/>
      <c r="KZ39" s="448"/>
      <c r="LA39" s="448"/>
      <c r="LB39" s="448"/>
      <c r="LC39" s="448"/>
      <c r="LD39" s="448"/>
      <c r="LE39" s="448"/>
      <c r="LF39" s="448"/>
      <c r="LG39" s="448"/>
      <c r="LH39" s="448"/>
      <c r="LI39" s="448"/>
      <c r="LJ39" s="448"/>
      <c r="LK39" s="448"/>
      <c r="LL39" s="448"/>
      <c r="LM39" s="448"/>
      <c r="LN39" s="448"/>
      <c r="LO39" s="448"/>
      <c r="LP39" s="448"/>
      <c r="LQ39" s="448"/>
      <c r="LR39" s="448"/>
      <c r="LS39" s="448"/>
      <c r="LT39" s="448"/>
      <c r="LU39" s="448"/>
      <c r="LV39" s="448"/>
      <c r="LW39" s="448"/>
      <c r="LX39" s="448"/>
      <c r="LY39" s="448"/>
      <c r="LZ39" s="448"/>
      <c r="MA39" s="448"/>
      <c r="MB39" s="448"/>
      <c r="MC39" s="448"/>
      <c r="MD39" s="448"/>
      <c r="ME39" s="448"/>
      <c r="MF39" s="448"/>
      <c r="MG39" s="448"/>
      <c r="MH39" s="448"/>
      <c r="MI39" s="448"/>
      <c r="MJ39" s="448"/>
      <c r="MK39" s="448"/>
      <c r="ML39" s="448"/>
      <c r="MM39" s="448"/>
      <c r="MN39" s="448"/>
      <c r="MO39" s="448"/>
      <c r="MP39" s="448"/>
      <c r="MQ39" s="448"/>
      <c r="MR39" s="448"/>
      <c r="MS39" s="448"/>
      <c r="MT39" s="448"/>
      <c r="MU39" s="448"/>
      <c r="MV39" s="448"/>
      <c r="MW39" s="448"/>
      <c r="MX39" s="448"/>
      <c r="MY39" s="448"/>
      <c r="MZ39" s="448"/>
      <c r="NA39" s="448"/>
      <c r="NB39" s="448"/>
      <c r="NC39" s="448"/>
      <c r="ND39" s="448"/>
      <c r="NE39" s="448"/>
      <c r="NF39" s="448"/>
      <c r="NG39" s="448"/>
      <c r="NH39" s="448"/>
      <c r="NI39" s="448"/>
      <c r="NJ39" s="448"/>
      <c r="NK39" s="448"/>
      <c r="NL39" s="448"/>
      <c r="NM39" s="448"/>
      <c r="NN39" s="448"/>
      <c r="NO39" s="448"/>
      <c r="NP39" s="448"/>
      <c r="NQ39" s="448"/>
      <c r="NR39" s="448"/>
      <c r="NS39" s="448"/>
      <c r="NT39" s="448"/>
      <c r="NU39" s="448"/>
      <c r="NV39" s="448"/>
      <c r="NW39" s="448"/>
      <c r="NX39" s="448"/>
      <c r="NY39" s="448"/>
      <c r="NZ39" s="448"/>
      <c r="OA39" s="448"/>
      <c r="OB39" s="448"/>
      <c r="OC39" s="448"/>
      <c r="OD39" s="448"/>
      <c r="OE39" s="448"/>
      <c r="OF39" s="448"/>
      <c r="OG39" s="448"/>
      <c r="OH39" s="448"/>
      <c r="OI39" s="448"/>
      <c r="OJ39" s="448"/>
      <c r="OK39" s="448"/>
      <c r="OL39" s="448"/>
      <c r="OM39" s="448"/>
      <c r="ON39" s="448"/>
      <c r="OO39" s="448"/>
      <c r="OP39" s="448"/>
      <c r="OQ39" s="448"/>
      <c r="OR39" s="448"/>
      <c r="OS39" s="448"/>
      <c r="OT39" s="448"/>
      <c r="OU39" s="448"/>
      <c r="OV39" s="448"/>
      <c r="OW39" s="448"/>
      <c r="OX39" s="448"/>
      <c r="OY39" s="448"/>
      <c r="OZ39" s="448"/>
      <c r="PA39" s="448"/>
      <c r="PB39" s="448"/>
      <c r="PC39" s="448"/>
      <c r="PD39" s="448"/>
      <c r="PE39" s="448"/>
      <c r="PF39" s="448"/>
      <c r="PG39" s="448"/>
      <c r="PH39" s="448"/>
      <c r="PI39" s="448"/>
      <c r="PJ39" s="448"/>
      <c r="PK39" s="448"/>
      <c r="PL39" s="448"/>
      <c r="PM39" s="448"/>
      <c r="PN39" s="448"/>
      <c r="PO39" s="448"/>
      <c r="PP39" s="448"/>
      <c r="PQ39" s="448"/>
      <c r="PR39" s="448"/>
      <c r="PS39" s="448"/>
      <c r="PT39" s="448"/>
      <c r="PU39" s="448"/>
      <c r="PV39" s="448"/>
      <c r="PW39" s="448"/>
      <c r="PX39" s="448"/>
      <c r="PY39" s="448"/>
      <c r="PZ39" s="448"/>
      <c r="QA39" s="448"/>
      <c r="QB39" s="448"/>
      <c r="QC39" s="448"/>
      <c r="QD39" s="448"/>
      <c r="QE39" s="448"/>
      <c r="QF39" s="448"/>
      <c r="QG39" s="448"/>
      <c r="QH39" s="448"/>
      <c r="QI39" s="448"/>
      <c r="QJ39" s="448"/>
      <c r="QK39" s="448"/>
      <c r="QL39" s="448"/>
      <c r="QM39" s="448"/>
      <c r="QN39" s="448"/>
      <c r="QO39" s="448"/>
      <c r="QP39" s="448"/>
      <c r="QQ39" s="448"/>
      <c r="QR39" s="448"/>
      <c r="QS39" s="448"/>
      <c r="QT39" s="448"/>
      <c r="QU39" s="448"/>
      <c r="QV39" s="448"/>
      <c r="QW39" s="448"/>
      <c r="QX39" s="448"/>
      <c r="QY39" s="448"/>
      <c r="QZ39" s="448"/>
      <c r="RA39" s="448"/>
      <c r="RB39" s="448"/>
      <c r="RC39" s="448"/>
      <c r="RD39" s="448"/>
      <c r="RE39" s="448"/>
      <c r="RF39" s="448"/>
      <c r="RG39" s="448"/>
      <c r="RH39" s="448"/>
      <c r="RI39" s="448"/>
      <c r="RJ39" s="448"/>
      <c r="RK39" s="448"/>
      <c r="RL39" s="448"/>
      <c r="RM39" s="448"/>
      <c r="RN39" s="448"/>
      <c r="RO39" s="448"/>
      <c r="RP39" s="448"/>
      <c r="RQ39" s="448"/>
      <c r="RR39" s="448"/>
      <c r="RS39" s="448"/>
      <c r="RT39" s="448"/>
      <c r="RU39" s="448"/>
      <c r="RV39" s="448"/>
      <c r="RW39" s="448"/>
      <c r="RX39" s="448"/>
      <c r="RY39" s="448"/>
      <c r="RZ39" s="448"/>
      <c r="SA39" s="448"/>
      <c r="SB39" s="448"/>
      <c r="SC39" s="448"/>
      <c r="SD39" s="448"/>
      <c r="SE39" s="448"/>
      <c r="SF39" s="448"/>
      <c r="SG39" s="448"/>
      <c r="SH39" s="448"/>
      <c r="SI39" s="448"/>
      <c r="SJ39" s="448"/>
      <c r="SK39" s="448"/>
      <c r="SL39" s="448"/>
      <c r="SM39" s="448"/>
      <c r="SN39" s="448"/>
      <c r="SO39" s="448"/>
      <c r="SP39" s="448"/>
      <c r="SQ39" s="448"/>
      <c r="SR39" s="448"/>
      <c r="SS39" s="448"/>
      <c r="ST39" s="448"/>
      <c r="SU39" s="448"/>
      <c r="SV39" s="448"/>
      <c r="SW39" s="448"/>
      <c r="SX39" s="448"/>
      <c r="SY39" s="448"/>
      <c r="SZ39" s="448"/>
      <c r="TA39" s="448"/>
      <c r="TB39" s="448"/>
      <c r="TC39" s="448"/>
      <c r="TD39" s="448"/>
      <c r="TE39" s="448"/>
      <c r="TF39" s="448"/>
      <c r="TG39" s="448"/>
      <c r="TH39" s="448"/>
      <c r="TI39" s="448"/>
      <c r="TJ39" s="448"/>
      <c r="TK39" s="448"/>
      <c r="TL39" s="448"/>
      <c r="TM39" s="448"/>
      <c r="TN39" s="448"/>
      <c r="TO39" s="448"/>
      <c r="TP39" s="448"/>
      <c r="TQ39" s="448"/>
      <c r="TR39" s="448"/>
      <c r="TS39" s="448"/>
      <c r="TT39" s="448"/>
      <c r="TU39" s="448"/>
      <c r="TV39" s="448"/>
      <c r="TW39" s="448"/>
      <c r="TX39" s="448"/>
      <c r="TY39" s="448"/>
      <c r="TZ39" s="448"/>
      <c r="UA39" s="448"/>
      <c r="UB39" s="448"/>
      <c r="UC39" s="448"/>
      <c r="UD39" s="448"/>
      <c r="UE39" s="448"/>
      <c r="UF39" s="448"/>
      <c r="UG39" s="448"/>
      <c r="UH39" s="448"/>
      <c r="UI39" s="448"/>
      <c r="UJ39" s="448"/>
      <c r="UK39" s="448"/>
      <c r="UL39" s="448"/>
      <c r="UM39" s="448"/>
      <c r="UN39" s="448"/>
      <c r="UO39" s="448"/>
      <c r="UP39" s="448"/>
      <c r="UQ39" s="448"/>
      <c r="UR39" s="448"/>
      <c r="US39" s="448"/>
      <c r="UT39" s="448"/>
      <c r="UU39" s="448"/>
      <c r="UV39" s="448"/>
      <c r="UW39" s="448"/>
      <c r="UX39" s="448"/>
      <c r="UY39" s="448"/>
      <c r="UZ39" s="448"/>
      <c r="VA39" s="448"/>
      <c r="VB39" s="448"/>
      <c r="VC39" s="448"/>
      <c r="VD39" s="448"/>
      <c r="VE39" s="448"/>
      <c r="VF39" s="448"/>
      <c r="VG39" s="448"/>
      <c r="VH39" s="448"/>
      <c r="VI39" s="448"/>
      <c r="VJ39" s="448"/>
      <c r="VK39" s="448"/>
      <c r="VL39" s="448"/>
      <c r="VM39" s="448"/>
      <c r="VN39" s="448"/>
      <c r="VO39" s="448"/>
      <c r="VP39" s="448"/>
      <c r="VQ39" s="448"/>
      <c r="VR39" s="448"/>
      <c r="VS39" s="448"/>
      <c r="VT39" s="448"/>
      <c r="VU39" s="448"/>
      <c r="VV39" s="448"/>
      <c r="VW39" s="448"/>
      <c r="VX39" s="448"/>
      <c r="VY39" s="448"/>
      <c r="VZ39" s="448"/>
      <c r="WA39" s="448"/>
      <c r="WB39" s="448"/>
      <c r="WC39" s="448"/>
      <c r="WD39" s="448"/>
      <c r="WE39" s="448"/>
      <c r="WF39" s="448"/>
      <c r="WG39" s="448"/>
      <c r="WH39" s="448"/>
      <c r="WI39" s="448"/>
      <c r="WJ39" s="448"/>
      <c r="WK39" s="448"/>
      <c r="WL39" s="448"/>
      <c r="WM39" s="448"/>
      <c r="WN39" s="448"/>
      <c r="WO39" s="448"/>
      <c r="WP39" s="448"/>
      <c r="WQ39" s="448"/>
      <c r="WR39" s="448"/>
      <c r="WS39" s="448"/>
      <c r="WT39" s="448"/>
      <c r="WU39" s="448"/>
      <c r="WV39" s="448"/>
      <c r="WW39" s="448"/>
      <c r="WX39" s="448"/>
      <c r="WY39" s="448"/>
      <c r="WZ39" s="448"/>
      <c r="XA39" s="448"/>
      <c r="XB39" s="448"/>
      <c r="XC39" s="448"/>
      <c r="XD39" s="448"/>
      <c r="XE39" s="448"/>
      <c r="XF39" s="448"/>
      <c r="XG39" s="448"/>
      <c r="XH39" s="448"/>
      <c r="XI39" s="448"/>
      <c r="XJ39" s="448"/>
      <c r="XK39" s="448"/>
      <c r="XL39" s="448"/>
      <c r="XM39" s="448"/>
      <c r="XN39" s="448"/>
      <c r="XO39" s="448"/>
      <c r="XP39" s="448"/>
      <c r="XQ39" s="448"/>
      <c r="XR39" s="448"/>
      <c r="XS39" s="448"/>
      <c r="XT39" s="448"/>
      <c r="XU39" s="448"/>
      <c r="XV39" s="448"/>
      <c r="XW39" s="448"/>
      <c r="XX39" s="448"/>
      <c r="XY39" s="448"/>
      <c r="XZ39" s="448"/>
      <c r="YA39" s="448"/>
      <c r="YB39" s="448"/>
      <c r="YC39" s="448"/>
      <c r="YD39" s="448"/>
      <c r="YE39" s="448"/>
      <c r="YF39" s="448"/>
      <c r="YG39" s="448"/>
      <c r="YH39" s="448"/>
      <c r="YI39" s="448"/>
      <c r="YJ39" s="448"/>
      <c r="YK39" s="448"/>
      <c r="YL39" s="448"/>
      <c r="YM39" s="448"/>
      <c r="YN39" s="448"/>
      <c r="YO39" s="448"/>
      <c r="YP39" s="448"/>
      <c r="YQ39" s="448"/>
      <c r="YR39" s="448"/>
      <c r="YS39" s="448"/>
      <c r="YT39" s="448"/>
      <c r="YU39" s="448"/>
      <c r="YV39" s="448"/>
      <c r="YW39" s="448"/>
      <c r="YX39" s="448"/>
      <c r="YY39" s="448"/>
      <c r="YZ39" s="448"/>
      <c r="ZA39" s="448"/>
      <c r="ZB39" s="448"/>
      <c r="ZC39" s="448"/>
      <c r="ZD39" s="448"/>
      <c r="ZE39" s="448"/>
      <c r="ZF39" s="448"/>
      <c r="ZG39" s="448"/>
      <c r="ZH39" s="448"/>
      <c r="ZI39" s="448"/>
      <c r="ZJ39" s="448"/>
      <c r="ZK39" s="448"/>
      <c r="ZL39" s="448"/>
      <c r="ZM39" s="448"/>
      <c r="ZN39" s="448"/>
      <c r="ZO39" s="448"/>
      <c r="ZP39" s="448"/>
      <c r="ZQ39" s="448"/>
      <c r="ZR39" s="448"/>
      <c r="ZS39" s="448"/>
      <c r="ZT39" s="448"/>
      <c r="ZU39" s="448"/>
      <c r="ZV39" s="448"/>
      <c r="ZW39" s="448"/>
      <c r="ZX39" s="448"/>
      <c r="ZY39" s="448"/>
      <c r="ZZ39" s="448"/>
      <c r="AAA39" s="448"/>
      <c r="AAB39" s="448"/>
      <c r="AAC39" s="448"/>
      <c r="AAD39" s="448"/>
      <c r="AAE39" s="448"/>
      <c r="AAF39" s="448"/>
      <c r="AAG39" s="448"/>
      <c r="AAH39" s="448"/>
      <c r="AAI39" s="448"/>
      <c r="AAJ39" s="448"/>
      <c r="AAK39" s="448"/>
      <c r="AAL39" s="448"/>
      <c r="AAM39" s="448"/>
      <c r="AAN39" s="448"/>
      <c r="AAO39" s="448"/>
      <c r="AAP39" s="448"/>
      <c r="AAQ39" s="448"/>
      <c r="AAR39" s="448"/>
      <c r="AAS39" s="448"/>
      <c r="AAT39" s="448"/>
      <c r="AAU39" s="448"/>
      <c r="AAV39" s="448"/>
      <c r="AAW39" s="448"/>
      <c r="AAX39" s="448"/>
      <c r="AAY39" s="448"/>
      <c r="AAZ39" s="448"/>
      <c r="ABA39" s="448"/>
      <c r="ABB39" s="448"/>
      <c r="ABC39" s="448"/>
      <c r="ABD39" s="448"/>
      <c r="ABE39" s="448"/>
      <c r="ABF39" s="448"/>
      <c r="ABG39" s="448"/>
      <c r="ABH39" s="448"/>
      <c r="ABI39" s="448"/>
      <c r="ABJ39" s="448"/>
      <c r="ABK39" s="448"/>
      <c r="ABL39" s="448"/>
      <c r="ABM39" s="448"/>
      <c r="ABN39" s="448"/>
      <c r="ABO39" s="448"/>
      <c r="ABP39" s="448"/>
      <c r="ABQ39" s="448"/>
      <c r="ABR39" s="448"/>
      <c r="ABS39" s="448"/>
      <c r="ABT39" s="448"/>
      <c r="ABU39" s="448"/>
      <c r="ABV39" s="448"/>
    </row>
    <row r="40" spans="1:750" s="389" customFormat="1" ht="18" x14ac:dyDescent="0.2">
      <c r="A40" s="523" t="s">
        <v>157</v>
      </c>
      <c r="B40" s="30"/>
      <c r="C40" s="30"/>
      <c r="D40" s="31"/>
      <c r="E40" s="30"/>
      <c r="F40" s="30"/>
      <c r="G40" s="32"/>
      <c r="H40" s="32"/>
      <c r="I40" s="33"/>
      <c r="J40" s="34"/>
      <c r="K40" s="555" t="s">
        <v>83</v>
      </c>
      <c r="L40" s="556"/>
      <c r="M40" s="420" t="s">
        <v>177</v>
      </c>
      <c r="N40" s="556" t="s">
        <v>185</v>
      </c>
      <c r="O40" s="557"/>
      <c r="P40" s="376"/>
      <c r="Q40" s="470"/>
      <c r="R40" s="470"/>
      <c r="S40" s="470"/>
      <c r="T40" s="471"/>
      <c r="U40" s="471"/>
      <c r="V40" s="471"/>
      <c r="W40" s="471"/>
      <c r="X40" s="471"/>
      <c r="Y40" s="471"/>
      <c r="Z40" s="471"/>
      <c r="AA40" s="471"/>
      <c r="AB40" s="471"/>
      <c r="AC40" s="471"/>
      <c r="AD40" s="468"/>
      <c r="AE40" s="468"/>
      <c r="AF40" s="468">
        <f>SUM(AF39)</f>
        <v>0</v>
      </c>
      <c r="AG40" s="468"/>
      <c r="AH40" s="468">
        <f t="shared" ref="AH40:AP40" si="30">SUM(AH39)</f>
        <v>0</v>
      </c>
      <c r="AI40" s="468"/>
      <c r="AJ40" s="468">
        <f t="shared" si="30"/>
        <v>0</v>
      </c>
      <c r="AK40" s="468"/>
      <c r="AL40" s="468">
        <f t="shared" si="30"/>
        <v>0</v>
      </c>
      <c r="AM40" s="468"/>
      <c r="AN40" s="468"/>
      <c r="AO40" s="468">
        <f t="shared" si="30"/>
        <v>0</v>
      </c>
      <c r="AP40" s="468">
        <f t="shared" si="30"/>
        <v>0</v>
      </c>
      <c r="AQ40" s="450"/>
      <c r="AR40" s="450"/>
      <c r="AS40" s="450"/>
      <c r="AT40" s="450"/>
      <c r="AU40" s="450"/>
      <c r="AV40" s="450"/>
      <c r="AW40" s="450"/>
      <c r="AX40" s="450"/>
      <c r="AY40" s="450"/>
      <c r="AZ40" s="450"/>
      <c r="BA40" s="450"/>
      <c r="BB40" s="450"/>
      <c r="BC40" s="450"/>
      <c r="BD40" s="450"/>
      <c r="BE40" s="450"/>
      <c r="BF40" s="450"/>
      <c r="BG40" s="450"/>
      <c r="BH40" s="450"/>
      <c r="BI40" s="450"/>
      <c r="BJ40" s="450"/>
      <c r="BK40" s="450"/>
      <c r="BL40" s="450"/>
      <c r="BM40" s="450"/>
      <c r="BN40" s="450"/>
      <c r="BO40" s="450"/>
      <c r="BP40" s="450"/>
      <c r="BQ40" s="450"/>
      <c r="BR40" s="450"/>
      <c r="BS40" s="450"/>
      <c r="BT40" s="450"/>
      <c r="BU40" s="450"/>
      <c r="BV40" s="450"/>
      <c r="BW40" s="450"/>
      <c r="BX40" s="450"/>
      <c r="BY40" s="450"/>
      <c r="BZ40" s="450"/>
      <c r="CA40" s="450"/>
      <c r="CB40" s="450"/>
      <c r="CC40" s="450"/>
      <c r="CD40" s="450"/>
      <c r="CE40" s="450"/>
      <c r="CF40" s="450"/>
      <c r="CG40" s="450"/>
      <c r="CH40" s="450"/>
      <c r="CI40" s="450"/>
      <c r="CJ40" s="450"/>
      <c r="CK40" s="450"/>
      <c r="CL40" s="450"/>
      <c r="CM40" s="450"/>
      <c r="CN40" s="450"/>
      <c r="CO40" s="450"/>
      <c r="CP40" s="450"/>
      <c r="CQ40" s="450"/>
      <c r="CR40" s="450"/>
      <c r="CS40" s="450"/>
      <c r="CT40" s="450"/>
      <c r="CU40" s="450"/>
      <c r="CV40" s="450"/>
      <c r="CW40" s="450"/>
      <c r="CX40" s="450"/>
      <c r="CY40" s="450"/>
      <c r="CZ40" s="450"/>
      <c r="DA40" s="450"/>
      <c r="DB40" s="450"/>
      <c r="DC40" s="450"/>
      <c r="DD40" s="450"/>
      <c r="DE40" s="450"/>
      <c r="DF40" s="450"/>
      <c r="DG40" s="450"/>
      <c r="DH40" s="450"/>
      <c r="DI40" s="450"/>
      <c r="DJ40" s="450"/>
      <c r="DK40" s="450"/>
      <c r="DL40" s="450"/>
      <c r="DM40" s="450"/>
      <c r="DN40" s="450"/>
      <c r="DO40" s="450"/>
      <c r="DP40" s="450"/>
      <c r="DQ40" s="450"/>
      <c r="DR40" s="450"/>
      <c r="DS40" s="450"/>
      <c r="DT40" s="450"/>
      <c r="DU40" s="450"/>
      <c r="DV40" s="450"/>
      <c r="DW40" s="450"/>
      <c r="DX40" s="450"/>
      <c r="DY40" s="450"/>
      <c r="DZ40" s="450"/>
      <c r="EA40" s="450"/>
      <c r="EB40" s="450"/>
      <c r="EC40" s="450"/>
      <c r="ED40" s="450"/>
      <c r="EE40" s="450"/>
      <c r="EF40" s="450"/>
      <c r="EG40" s="450"/>
      <c r="EH40" s="450"/>
      <c r="EI40" s="450"/>
      <c r="EJ40" s="450"/>
      <c r="EK40" s="450"/>
      <c r="EL40" s="450"/>
      <c r="EM40" s="450"/>
      <c r="EN40" s="450"/>
      <c r="EO40" s="450"/>
      <c r="EP40" s="450"/>
      <c r="EQ40" s="450"/>
      <c r="ER40" s="450"/>
      <c r="ES40" s="450"/>
      <c r="ET40" s="450"/>
      <c r="EU40" s="450"/>
      <c r="EV40" s="450"/>
      <c r="EW40" s="450"/>
      <c r="EX40" s="450"/>
      <c r="EY40" s="450"/>
      <c r="EZ40" s="450"/>
      <c r="FA40" s="450"/>
      <c r="FB40" s="450"/>
      <c r="FC40" s="450"/>
      <c r="FD40" s="450"/>
      <c r="FE40" s="450"/>
      <c r="FF40" s="450"/>
      <c r="FG40" s="450"/>
      <c r="FH40" s="450"/>
      <c r="FI40" s="450"/>
      <c r="FJ40" s="450"/>
      <c r="FK40" s="450"/>
      <c r="FL40" s="450"/>
      <c r="FM40" s="450"/>
      <c r="FN40" s="450"/>
      <c r="FO40" s="450"/>
      <c r="FP40" s="450"/>
      <c r="FQ40" s="450"/>
      <c r="FR40" s="450"/>
      <c r="FS40" s="450"/>
      <c r="FT40" s="450"/>
      <c r="FU40" s="450"/>
      <c r="FV40" s="450"/>
      <c r="FW40" s="450"/>
      <c r="FX40" s="450"/>
      <c r="FY40" s="450"/>
      <c r="FZ40" s="450"/>
      <c r="GA40" s="450"/>
      <c r="GB40" s="450"/>
      <c r="GC40" s="450"/>
      <c r="GD40" s="450"/>
      <c r="GE40" s="450"/>
      <c r="GF40" s="450"/>
      <c r="GG40" s="450"/>
      <c r="GH40" s="450"/>
      <c r="GI40" s="450"/>
      <c r="GJ40" s="450"/>
      <c r="GK40" s="450"/>
      <c r="GL40" s="450"/>
      <c r="GM40" s="450"/>
      <c r="GN40" s="450"/>
      <c r="GO40" s="450"/>
      <c r="GP40" s="450"/>
      <c r="GQ40" s="450"/>
      <c r="GR40" s="450"/>
      <c r="GS40" s="450"/>
      <c r="GT40" s="450"/>
      <c r="GU40" s="450"/>
      <c r="GV40" s="450"/>
      <c r="GW40" s="450"/>
      <c r="GX40" s="450"/>
      <c r="GY40" s="450"/>
      <c r="GZ40" s="450"/>
      <c r="HA40" s="450"/>
      <c r="HB40" s="450"/>
      <c r="HC40" s="450"/>
      <c r="HD40" s="450"/>
      <c r="HE40" s="450"/>
      <c r="HF40" s="450"/>
      <c r="HG40" s="450"/>
      <c r="HH40" s="450"/>
      <c r="HI40" s="450"/>
      <c r="HJ40" s="450"/>
      <c r="HK40" s="450"/>
      <c r="HL40" s="450"/>
      <c r="HM40" s="450"/>
      <c r="HN40" s="450"/>
      <c r="HO40" s="450"/>
      <c r="HP40" s="450"/>
      <c r="HQ40" s="450"/>
      <c r="HR40" s="450"/>
      <c r="HS40" s="450"/>
      <c r="HT40" s="450"/>
      <c r="HU40" s="450"/>
      <c r="HV40" s="450"/>
      <c r="HW40" s="450"/>
      <c r="HX40" s="450"/>
      <c r="HY40" s="450"/>
      <c r="HZ40" s="450"/>
      <c r="IA40" s="450"/>
      <c r="IB40" s="450"/>
      <c r="IC40" s="450"/>
      <c r="ID40" s="450"/>
      <c r="IE40" s="450"/>
      <c r="IF40" s="450"/>
      <c r="IG40" s="450"/>
      <c r="IH40" s="450"/>
      <c r="II40" s="450"/>
      <c r="IJ40" s="450"/>
      <c r="IK40" s="450"/>
      <c r="IL40" s="450"/>
      <c r="IM40" s="450"/>
      <c r="IN40" s="450"/>
      <c r="IO40" s="450"/>
      <c r="IP40" s="450"/>
      <c r="IQ40" s="450"/>
      <c r="IR40" s="450"/>
      <c r="IS40" s="450"/>
      <c r="IT40" s="450"/>
      <c r="IU40" s="450"/>
      <c r="IV40" s="450"/>
      <c r="IW40" s="450"/>
      <c r="IX40" s="450"/>
      <c r="IY40" s="450"/>
      <c r="IZ40" s="450"/>
      <c r="JA40" s="450"/>
      <c r="JB40" s="450"/>
      <c r="JC40" s="450"/>
      <c r="JD40" s="450"/>
      <c r="JE40" s="450"/>
      <c r="JF40" s="450"/>
      <c r="JG40" s="450"/>
      <c r="JH40" s="450"/>
      <c r="JI40" s="450"/>
      <c r="JJ40" s="450"/>
      <c r="JK40" s="450"/>
      <c r="JL40" s="450"/>
      <c r="JM40" s="450"/>
      <c r="JN40" s="450"/>
      <c r="JO40" s="450"/>
      <c r="JP40" s="450"/>
      <c r="JQ40" s="450"/>
      <c r="JR40" s="450"/>
      <c r="JS40" s="450"/>
      <c r="JT40" s="450"/>
      <c r="JU40" s="450"/>
      <c r="JV40" s="450"/>
      <c r="JW40" s="450"/>
      <c r="JX40" s="450"/>
      <c r="JY40" s="450"/>
      <c r="JZ40" s="450"/>
      <c r="KA40" s="450"/>
      <c r="KB40" s="450"/>
      <c r="KC40" s="450"/>
      <c r="KD40" s="450"/>
      <c r="KE40" s="450"/>
      <c r="KF40" s="450"/>
      <c r="KG40" s="450"/>
      <c r="KH40" s="450"/>
      <c r="KI40" s="450"/>
      <c r="KJ40" s="450"/>
      <c r="KK40" s="450"/>
      <c r="KL40" s="450"/>
      <c r="KM40" s="450"/>
      <c r="KN40" s="450"/>
      <c r="KO40" s="450"/>
      <c r="KP40" s="450"/>
      <c r="KQ40" s="450"/>
      <c r="KR40" s="450"/>
      <c r="KS40" s="450"/>
      <c r="KT40" s="450"/>
      <c r="KU40" s="450"/>
      <c r="KV40" s="450"/>
      <c r="KW40" s="450"/>
      <c r="KX40" s="450"/>
      <c r="KY40" s="450"/>
      <c r="KZ40" s="450"/>
      <c r="LA40" s="450"/>
      <c r="LB40" s="450"/>
      <c r="LC40" s="450"/>
      <c r="LD40" s="450"/>
      <c r="LE40" s="450"/>
      <c r="LF40" s="450"/>
      <c r="LG40" s="450"/>
      <c r="LH40" s="450"/>
      <c r="LI40" s="450"/>
      <c r="LJ40" s="450"/>
      <c r="LK40" s="450"/>
      <c r="LL40" s="450"/>
      <c r="LM40" s="450"/>
      <c r="LN40" s="450"/>
      <c r="LO40" s="450"/>
      <c r="LP40" s="450"/>
      <c r="LQ40" s="450"/>
      <c r="LR40" s="450"/>
      <c r="LS40" s="450"/>
      <c r="LT40" s="450"/>
      <c r="LU40" s="450"/>
      <c r="LV40" s="450"/>
      <c r="LW40" s="450"/>
      <c r="LX40" s="450"/>
      <c r="LY40" s="450"/>
      <c r="LZ40" s="450"/>
      <c r="MA40" s="450"/>
      <c r="MB40" s="450"/>
      <c r="MC40" s="450"/>
      <c r="MD40" s="450"/>
      <c r="ME40" s="450"/>
      <c r="MF40" s="450"/>
      <c r="MG40" s="450"/>
      <c r="MH40" s="450"/>
      <c r="MI40" s="450"/>
      <c r="MJ40" s="450"/>
      <c r="MK40" s="450"/>
      <c r="ML40" s="450"/>
      <c r="MM40" s="450"/>
      <c r="MN40" s="450"/>
      <c r="MO40" s="450"/>
      <c r="MP40" s="450"/>
      <c r="MQ40" s="450"/>
      <c r="MR40" s="450"/>
      <c r="MS40" s="450"/>
      <c r="MT40" s="450"/>
      <c r="MU40" s="450"/>
      <c r="MV40" s="450"/>
      <c r="MW40" s="450"/>
      <c r="MX40" s="450"/>
      <c r="MY40" s="450"/>
      <c r="MZ40" s="450"/>
      <c r="NA40" s="450"/>
      <c r="NB40" s="450"/>
      <c r="NC40" s="450"/>
      <c r="ND40" s="450"/>
      <c r="NE40" s="450"/>
      <c r="NF40" s="450"/>
      <c r="NG40" s="450"/>
      <c r="NH40" s="450"/>
      <c r="NI40" s="450"/>
      <c r="NJ40" s="450"/>
      <c r="NK40" s="450"/>
      <c r="NL40" s="450"/>
      <c r="NM40" s="450"/>
      <c r="NN40" s="450"/>
      <c r="NO40" s="450"/>
      <c r="NP40" s="450"/>
      <c r="NQ40" s="450"/>
      <c r="NR40" s="450"/>
      <c r="NS40" s="450"/>
      <c r="NT40" s="450"/>
      <c r="NU40" s="450"/>
      <c r="NV40" s="450"/>
      <c r="NW40" s="450"/>
      <c r="NX40" s="450"/>
      <c r="NY40" s="450"/>
      <c r="NZ40" s="450"/>
      <c r="OA40" s="450"/>
      <c r="OB40" s="450"/>
      <c r="OC40" s="450"/>
      <c r="OD40" s="450"/>
      <c r="OE40" s="450"/>
      <c r="OF40" s="450"/>
      <c r="OG40" s="450"/>
      <c r="OH40" s="450"/>
      <c r="OI40" s="450"/>
      <c r="OJ40" s="450"/>
      <c r="OK40" s="450"/>
      <c r="OL40" s="450"/>
      <c r="OM40" s="450"/>
      <c r="ON40" s="450"/>
      <c r="OO40" s="450"/>
      <c r="OP40" s="450"/>
      <c r="OQ40" s="450"/>
      <c r="OR40" s="450"/>
      <c r="OS40" s="450"/>
      <c r="OT40" s="450"/>
      <c r="OU40" s="450"/>
      <c r="OV40" s="450"/>
      <c r="OW40" s="450"/>
      <c r="OX40" s="450"/>
      <c r="OY40" s="450"/>
      <c r="OZ40" s="450"/>
      <c r="PA40" s="450"/>
      <c r="PB40" s="450"/>
      <c r="PC40" s="450"/>
      <c r="PD40" s="450"/>
      <c r="PE40" s="450"/>
      <c r="PF40" s="450"/>
      <c r="PG40" s="450"/>
      <c r="PH40" s="450"/>
      <c r="PI40" s="450"/>
      <c r="PJ40" s="450"/>
      <c r="PK40" s="450"/>
      <c r="PL40" s="450"/>
      <c r="PM40" s="450"/>
      <c r="PN40" s="450"/>
      <c r="PO40" s="450"/>
      <c r="PP40" s="450"/>
      <c r="PQ40" s="450"/>
      <c r="PR40" s="450"/>
      <c r="PS40" s="450"/>
      <c r="PT40" s="450"/>
      <c r="PU40" s="450"/>
      <c r="PV40" s="450"/>
      <c r="PW40" s="450"/>
      <c r="PX40" s="450"/>
      <c r="PY40" s="450"/>
      <c r="PZ40" s="450"/>
      <c r="QA40" s="450"/>
      <c r="QB40" s="450"/>
      <c r="QC40" s="450"/>
      <c r="QD40" s="450"/>
      <c r="QE40" s="450"/>
      <c r="QF40" s="450"/>
      <c r="QG40" s="450"/>
      <c r="QH40" s="450"/>
      <c r="QI40" s="450"/>
      <c r="QJ40" s="450"/>
      <c r="QK40" s="450"/>
      <c r="QL40" s="450"/>
      <c r="QM40" s="450"/>
      <c r="QN40" s="450"/>
      <c r="QO40" s="450"/>
      <c r="QP40" s="450"/>
      <c r="QQ40" s="450"/>
      <c r="QR40" s="450"/>
      <c r="QS40" s="450"/>
      <c r="QT40" s="450"/>
      <c r="QU40" s="450"/>
      <c r="QV40" s="450"/>
      <c r="QW40" s="450"/>
      <c r="QX40" s="450"/>
      <c r="QY40" s="450"/>
      <c r="QZ40" s="450"/>
      <c r="RA40" s="450"/>
      <c r="RB40" s="450"/>
      <c r="RC40" s="450"/>
      <c r="RD40" s="450"/>
      <c r="RE40" s="450"/>
      <c r="RF40" s="450"/>
      <c r="RG40" s="450"/>
      <c r="RH40" s="450"/>
      <c r="RI40" s="450"/>
      <c r="RJ40" s="450"/>
      <c r="RK40" s="450"/>
      <c r="RL40" s="450"/>
      <c r="RM40" s="450"/>
      <c r="RN40" s="450"/>
      <c r="RO40" s="450"/>
      <c r="RP40" s="450"/>
      <c r="RQ40" s="450"/>
      <c r="RR40" s="450"/>
      <c r="RS40" s="450"/>
      <c r="RT40" s="450"/>
      <c r="RU40" s="450"/>
      <c r="RV40" s="450"/>
      <c r="RW40" s="450"/>
      <c r="RX40" s="450"/>
      <c r="RY40" s="450"/>
      <c r="RZ40" s="450"/>
      <c r="SA40" s="450"/>
      <c r="SB40" s="450"/>
      <c r="SC40" s="450"/>
      <c r="SD40" s="450"/>
      <c r="SE40" s="450"/>
      <c r="SF40" s="450"/>
      <c r="SG40" s="450"/>
      <c r="SH40" s="450"/>
      <c r="SI40" s="450"/>
      <c r="SJ40" s="450"/>
      <c r="SK40" s="450"/>
      <c r="SL40" s="450"/>
      <c r="SM40" s="450"/>
      <c r="SN40" s="450"/>
      <c r="SO40" s="450"/>
      <c r="SP40" s="450"/>
      <c r="SQ40" s="450"/>
      <c r="SR40" s="450"/>
      <c r="SS40" s="450"/>
      <c r="ST40" s="450"/>
      <c r="SU40" s="450"/>
      <c r="SV40" s="450"/>
      <c r="SW40" s="450"/>
      <c r="SX40" s="450"/>
      <c r="SY40" s="450"/>
      <c r="SZ40" s="450"/>
      <c r="TA40" s="450"/>
      <c r="TB40" s="450"/>
      <c r="TC40" s="450"/>
      <c r="TD40" s="450"/>
      <c r="TE40" s="450"/>
      <c r="TF40" s="450"/>
      <c r="TG40" s="450"/>
      <c r="TH40" s="450"/>
      <c r="TI40" s="450"/>
      <c r="TJ40" s="450"/>
      <c r="TK40" s="450"/>
      <c r="TL40" s="450"/>
      <c r="TM40" s="450"/>
      <c r="TN40" s="450"/>
      <c r="TO40" s="450"/>
      <c r="TP40" s="450"/>
      <c r="TQ40" s="450"/>
      <c r="TR40" s="450"/>
      <c r="TS40" s="450"/>
      <c r="TT40" s="450"/>
      <c r="TU40" s="450"/>
      <c r="TV40" s="450"/>
      <c r="TW40" s="450"/>
      <c r="TX40" s="450"/>
      <c r="TY40" s="450"/>
      <c r="TZ40" s="450"/>
      <c r="UA40" s="450"/>
      <c r="UB40" s="450"/>
      <c r="UC40" s="450"/>
      <c r="UD40" s="450"/>
      <c r="UE40" s="450"/>
      <c r="UF40" s="450"/>
      <c r="UG40" s="450"/>
      <c r="UH40" s="450"/>
      <c r="UI40" s="450"/>
      <c r="UJ40" s="450"/>
      <c r="UK40" s="450"/>
      <c r="UL40" s="450"/>
      <c r="UM40" s="450"/>
      <c r="UN40" s="450"/>
      <c r="UO40" s="450"/>
      <c r="UP40" s="450"/>
      <c r="UQ40" s="450"/>
      <c r="UR40" s="450"/>
      <c r="US40" s="450"/>
      <c r="UT40" s="450"/>
      <c r="UU40" s="450"/>
      <c r="UV40" s="450"/>
      <c r="UW40" s="450"/>
      <c r="UX40" s="450"/>
      <c r="UY40" s="450"/>
      <c r="UZ40" s="450"/>
      <c r="VA40" s="450"/>
      <c r="VB40" s="450"/>
      <c r="VC40" s="450"/>
      <c r="VD40" s="450"/>
      <c r="VE40" s="450"/>
      <c r="VF40" s="450"/>
      <c r="VG40" s="450"/>
      <c r="VH40" s="450"/>
      <c r="VI40" s="450"/>
      <c r="VJ40" s="450"/>
      <c r="VK40" s="450"/>
      <c r="VL40" s="450"/>
      <c r="VM40" s="450"/>
      <c r="VN40" s="450"/>
      <c r="VO40" s="450"/>
      <c r="VP40" s="450"/>
      <c r="VQ40" s="450"/>
      <c r="VR40" s="450"/>
      <c r="VS40" s="450"/>
      <c r="VT40" s="450"/>
      <c r="VU40" s="450"/>
      <c r="VV40" s="450"/>
      <c r="VW40" s="450"/>
      <c r="VX40" s="450"/>
      <c r="VY40" s="450"/>
      <c r="VZ40" s="450"/>
      <c r="WA40" s="450"/>
      <c r="WB40" s="450"/>
      <c r="WC40" s="450"/>
      <c r="WD40" s="450"/>
      <c r="WE40" s="450"/>
      <c r="WF40" s="450"/>
      <c r="WG40" s="450"/>
      <c r="WH40" s="450"/>
      <c r="WI40" s="450"/>
      <c r="WJ40" s="450"/>
      <c r="WK40" s="450"/>
      <c r="WL40" s="450"/>
      <c r="WM40" s="450"/>
      <c r="WN40" s="450"/>
      <c r="WO40" s="450"/>
      <c r="WP40" s="450"/>
      <c r="WQ40" s="450"/>
      <c r="WR40" s="450"/>
      <c r="WS40" s="450"/>
      <c r="WT40" s="450"/>
      <c r="WU40" s="450"/>
      <c r="WV40" s="450"/>
      <c r="WW40" s="450"/>
      <c r="WX40" s="450"/>
      <c r="WY40" s="450"/>
      <c r="WZ40" s="450"/>
      <c r="XA40" s="450"/>
      <c r="XB40" s="450"/>
      <c r="XC40" s="450"/>
      <c r="XD40" s="450"/>
      <c r="XE40" s="450"/>
      <c r="XF40" s="450"/>
      <c r="XG40" s="450"/>
      <c r="XH40" s="450"/>
      <c r="XI40" s="450"/>
      <c r="XJ40" s="450"/>
      <c r="XK40" s="450"/>
      <c r="XL40" s="450"/>
      <c r="XM40" s="450"/>
      <c r="XN40" s="450"/>
      <c r="XO40" s="450"/>
      <c r="XP40" s="450"/>
      <c r="XQ40" s="450"/>
      <c r="XR40" s="450"/>
      <c r="XS40" s="450"/>
      <c r="XT40" s="450"/>
      <c r="XU40" s="450"/>
      <c r="XV40" s="450"/>
      <c r="XW40" s="450"/>
      <c r="XX40" s="450"/>
      <c r="XY40" s="450"/>
      <c r="XZ40" s="450"/>
      <c r="YA40" s="450"/>
      <c r="YB40" s="450"/>
      <c r="YC40" s="450"/>
      <c r="YD40" s="450"/>
      <c r="YE40" s="450"/>
      <c r="YF40" s="450"/>
      <c r="YG40" s="450"/>
      <c r="YH40" s="450"/>
      <c r="YI40" s="450"/>
      <c r="YJ40" s="450"/>
      <c r="YK40" s="450"/>
      <c r="YL40" s="450"/>
      <c r="YM40" s="450"/>
      <c r="YN40" s="450"/>
      <c r="YO40" s="450"/>
      <c r="YP40" s="450"/>
      <c r="YQ40" s="450"/>
      <c r="YR40" s="450"/>
      <c r="YS40" s="450"/>
      <c r="YT40" s="450"/>
      <c r="YU40" s="450"/>
      <c r="YV40" s="450"/>
      <c r="YW40" s="450"/>
      <c r="YX40" s="450"/>
      <c r="YY40" s="450"/>
      <c r="YZ40" s="450"/>
      <c r="ZA40" s="450"/>
      <c r="ZB40" s="450"/>
      <c r="ZC40" s="450"/>
      <c r="ZD40" s="450"/>
      <c r="ZE40" s="450"/>
      <c r="ZF40" s="450"/>
      <c r="ZG40" s="450"/>
      <c r="ZH40" s="450"/>
      <c r="ZI40" s="450"/>
      <c r="ZJ40" s="450"/>
      <c r="ZK40" s="450"/>
      <c r="ZL40" s="450"/>
      <c r="ZM40" s="450"/>
      <c r="ZN40" s="450"/>
      <c r="ZO40" s="450"/>
      <c r="ZP40" s="450"/>
      <c r="ZQ40" s="450"/>
      <c r="ZR40" s="450"/>
      <c r="ZS40" s="450"/>
      <c r="ZT40" s="450"/>
      <c r="ZU40" s="450"/>
      <c r="ZV40" s="450"/>
      <c r="ZW40" s="450"/>
      <c r="ZX40" s="450"/>
      <c r="ZY40" s="450"/>
      <c r="ZZ40" s="450"/>
      <c r="AAA40" s="450"/>
      <c r="AAB40" s="450"/>
      <c r="AAC40" s="450"/>
      <c r="AAD40" s="450"/>
      <c r="AAE40" s="450"/>
      <c r="AAF40" s="450"/>
      <c r="AAG40" s="450"/>
      <c r="AAH40" s="450"/>
      <c r="AAI40" s="450"/>
      <c r="AAJ40" s="450"/>
      <c r="AAK40" s="450"/>
      <c r="AAL40" s="450"/>
      <c r="AAM40" s="450"/>
      <c r="AAN40" s="450"/>
      <c r="AAO40" s="450"/>
      <c r="AAP40" s="450"/>
      <c r="AAQ40" s="450"/>
      <c r="AAR40" s="450"/>
      <c r="AAS40" s="450"/>
      <c r="AAT40" s="450"/>
      <c r="AAU40" s="450"/>
      <c r="AAV40" s="450"/>
      <c r="AAW40" s="450"/>
      <c r="AAX40" s="450"/>
      <c r="AAY40" s="450"/>
      <c r="AAZ40" s="450"/>
      <c r="ABA40" s="450"/>
      <c r="ABB40" s="450"/>
      <c r="ABC40" s="450"/>
      <c r="ABD40" s="450"/>
      <c r="ABE40" s="450"/>
      <c r="ABF40" s="450"/>
      <c r="ABG40" s="450"/>
      <c r="ABH40" s="450"/>
      <c r="ABI40" s="450"/>
      <c r="ABJ40" s="450"/>
      <c r="ABK40" s="450"/>
      <c r="ABL40" s="450"/>
      <c r="ABM40" s="450"/>
      <c r="ABN40" s="450"/>
      <c r="ABO40" s="450"/>
      <c r="ABP40" s="450"/>
      <c r="ABQ40" s="450"/>
      <c r="ABR40" s="450"/>
      <c r="ABS40" s="450"/>
      <c r="ABT40" s="450"/>
      <c r="ABU40" s="450"/>
      <c r="ABV40" s="450"/>
    </row>
    <row r="41" spans="1:750" s="374" customFormat="1" ht="26.1" customHeight="1" x14ac:dyDescent="0.2">
      <c r="A41" s="562" t="s">
        <v>252</v>
      </c>
      <c r="B41" s="563"/>
      <c r="C41" s="563"/>
      <c r="D41" s="563"/>
      <c r="E41" s="563"/>
      <c r="F41" s="563"/>
      <c r="G41" s="563"/>
      <c r="H41" s="563"/>
      <c r="I41" s="564"/>
      <c r="J41" s="377"/>
      <c r="K41" s="565">
        <v>240</v>
      </c>
      <c r="L41" s="566"/>
      <c r="M41" s="494"/>
      <c r="N41" s="567"/>
      <c r="O41" s="567"/>
      <c r="Q41" s="466"/>
      <c r="R41" s="466"/>
      <c r="S41" s="466"/>
      <c r="T41" s="466"/>
      <c r="U41" s="466"/>
      <c r="V41" s="466"/>
      <c r="W41" s="466"/>
      <c r="X41" s="466"/>
      <c r="Y41" s="466"/>
      <c r="Z41" s="466"/>
      <c r="AA41" s="466"/>
      <c r="AB41" s="466"/>
      <c r="AC41" s="466"/>
      <c r="AD41" s="469"/>
      <c r="AE41" s="469">
        <v>240</v>
      </c>
      <c r="AF41" s="476">
        <f>SUM(AD41:AE41)*N41</f>
        <v>0</v>
      </c>
      <c r="AG41" s="469">
        <f>SUM((AD41+AE41)*0.25)</f>
        <v>60</v>
      </c>
      <c r="AH41" s="476">
        <f>SUM(AG41*N41)</f>
        <v>0</v>
      </c>
      <c r="AI41" s="469">
        <f>SUM(AE41*0.04)</f>
        <v>9.6</v>
      </c>
      <c r="AJ41" s="476">
        <f>SUM(AI41*N41)</f>
        <v>0</v>
      </c>
      <c r="AK41" s="469">
        <f>((AD41+AE41+AG41)*0.0775)</f>
        <v>23.25</v>
      </c>
      <c r="AL41" s="476">
        <f>SUM(AK41*N41)</f>
        <v>0</v>
      </c>
      <c r="AM41" s="469">
        <f>SUM(AD41+AE41+AG41+AI41+AK41+AN41)</f>
        <v>332.85</v>
      </c>
      <c r="AN41" s="469"/>
      <c r="AO41" s="476">
        <f>SUM(AN41*N41)</f>
        <v>0</v>
      </c>
      <c r="AP41" s="476">
        <f>SUM(AM41*M41*N41)</f>
        <v>0</v>
      </c>
      <c r="AQ41" s="451"/>
      <c r="AR41" s="451"/>
      <c r="AS41" s="451"/>
      <c r="AT41" s="451"/>
      <c r="AU41" s="451"/>
      <c r="AV41" s="451"/>
      <c r="AW41" s="451"/>
      <c r="AX41" s="451"/>
      <c r="AY41" s="451"/>
      <c r="AZ41" s="451"/>
      <c r="BA41" s="451"/>
      <c r="BB41" s="451"/>
      <c r="BC41" s="451"/>
      <c r="BD41" s="451"/>
      <c r="BE41" s="451"/>
      <c r="BF41" s="451"/>
      <c r="BG41" s="451"/>
      <c r="BH41" s="451"/>
      <c r="BI41" s="451"/>
      <c r="BJ41" s="451"/>
      <c r="BK41" s="451"/>
      <c r="BL41" s="451"/>
      <c r="BM41" s="451"/>
      <c r="BN41" s="451"/>
      <c r="BO41" s="451"/>
      <c r="BP41" s="451"/>
      <c r="BQ41" s="451"/>
      <c r="BR41" s="451"/>
      <c r="BS41" s="451"/>
      <c r="BT41" s="451"/>
      <c r="BU41" s="451"/>
      <c r="BV41" s="451"/>
      <c r="BW41" s="451"/>
      <c r="BX41" s="451"/>
      <c r="BY41" s="451"/>
      <c r="BZ41" s="451"/>
      <c r="CA41" s="451"/>
      <c r="CB41" s="451"/>
      <c r="CC41" s="451"/>
      <c r="CD41" s="451"/>
      <c r="CE41" s="451"/>
      <c r="CF41" s="451"/>
      <c r="CG41" s="451"/>
      <c r="CH41" s="451"/>
      <c r="CI41" s="451"/>
      <c r="CJ41" s="451"/>
      <c r="CK41" s="451"/>
      <c r="CL41" s="451"/>
      <c r="CM41" s="451"/>
      <c r="CN41" s="451"/>
      <c r="CO41" s="451"/>
      <c r="CP41" s="451"/>
      <c r="CQ41" s="451"/>
      <c r="CR41" s="451"/>
      <c r="CS41" s="451"/>
      <c r="CT41" s="451"/>
      <c r="CU41" s="451"/>
      <c r="CV41" s="451"/>
      <c r="CW41" s="451"/>
      <c r="CX41" s="451"/>
      <c r="CY41" s="451"/>
      <c r="CZ41" s="451"/>
      <c r="DA41" s="451"/>
      <c r="DB41" s="451"/>
      <c r="DC41" s="451"/>
      <c r="DD41" s="451"/>
      <c r="DE41" s="451"/>
      <c r="DF41" s="451"/>
      <c r="DG41" s="451"/>
      <c r="DH41" s="451"/>
      <c r="DI41" s="451"/>
      <c r="DJ41" s="451"/>
      <c r="DK41" s="451"/>
      <c r="DL41" s="451"/>
      <c r="DM41" s="451"/>
      <c r="DN41" s="451"/>
      <c r="DO41" s="451"/>
      <c r="DP41" s="451"/>
      <c r="DQ41" s="451"/>
      <c r="DR41" s="451"/>
      <c r="DS41" s="451"/>
      <c r="DT41" s="451"/>
      <c r="DU41" s="451"/>
      <c r="DV41" s="451"/>
      <c r="DW41" s="451"/>
      <c r="DX41" s="451"/>
      <c r="DY41" s="451"/>
      <c r="DZ41" s="451"/>
      <c r="EA41" s="451"/>
      <c r="EB41" s="451"/>
      <c r="EC41" s="451"/>
      <c r="ED41" s="451"/>
      <c r="EE41" s="451"/>
      <c r="EF41" s="451"/>
      <c r="EG41" s="451"/>
      <c r="EH41" s="451"/>
      <c r="EI41" s="451"/>
      <c r="EJ41" s="451"/>
      <c r="EK41" s="451"/>
      <c r="EL41" s="451"/>
      <c r="EM41" s="451"/>
      <c r="EN41" s="451"/>
      <c r="EO41" s="451"/>
      <c r="EP41" s="451"/>
      <c r="EQ41" s="451"/>
      <c r="ER41" s="451"/>
      <c r="ES41" s="451"/>
      <c r="ET41" s="451"/>
      <c r="EU41" s="451"/>
      <c r="EV41" s="451"/>
      <c r="EW41" s="451"/>
      <c r="EX41" s="451"/>
      <c r="EY41" s="451"/>
      <c r="EZ41" s="451"/>
      <c r="FA41" s="451"/>
      <c r="FB41" s="451"/>
      <c r="FC41" s="451"/>
      <c r="FD41" s="451"/>
      <c r="FE41" s="451"/>
      <c r="FF41" s="451"/>
      <c r="FG41" s="451"/>
      <c r="FH41" s="451"/>
      <c r="FI41" s="451"/>
      <c r="FJ41" s="451"/>
      <c r="FK41" s="451"/>
      <c r="FL41" s="451"/>
      <c r="FM41" s="451"/>
      <c r="FN41" s="451"/>
      <c r="FO41" s="451"/>
      <c r="FP41" s="451"/>
      <c r="FQ41" s="451"/>
      <c r="FR41" s="451"/>
      <c r="FS41" s="451"/>
      <c r="FT41" s="451"/>
      <c r="FU41" s="451"/>
      <c r="FV41" s="451"/>
      <c r="FW41" s="451"/>
      <c r="FX41" s="451"/>
      <c r="FY41" s="451"/>
      <c r="FZ41" s="451"/>
      <c r="GA41" s="451"/>
      <c r="GB41" s="451"/>
      <c r="GC41" s="451"/>
      <c r="GD41" s="451"/>
      <c r="GE41" s="451"/>
      <c r="GF41" s="451"/>
      <c r="GG41" s="451"/>
      <c r="GH41" s="451"/>
      <c r="GI41" s="451"/>
      <c r="GJ41" s="451"/>
      <c r="GK41" s="451"/>
      <c r="GL41" s="451"/>
      <c r="GM41" s="451"/>
      <c r="GN41" s="451"/>
      <c r="GO41" s="451"/>
      <c r="GP41" s="451"/>
      <c r="GQ41" s="451"/>
      <c r="GR41" s="451"/>
      <c r="GS41" s="451"/>
      <c r="GT41" s="451"/>
      <c r="GU41" s="451"/>
      <c r="GV41" s="451"/>
      <c r="GW41" s="451"/>
      <c r="GX41" s="451"/>
      <c r="GY41" s="451"/>
      <c r="GZ41" s="451"/>
      <c r="HA41" s="451"/>
      <c r="HB41" s="451"/>
      <c r="HC41" s="451"/>
      <c r="HD41" s="451"/>
      <c r="HE41" s="451"/>
      <c r="HF41" s="451"/>
      <c r="HG41" s="451"/>
      <c r="HH41" s="451"/>
      <c r="HI41" s="451"/>
      <c r="HJ41" s="451"/>
      <c r="HK41" s="451"/>
      <c r="HL41" s="451"/>
      <c r="HM41" s="451"/>
      <c r="HN41" s="451"/>
      <c r="HO41" s="451"/>
      <c r="HP41" s="451"/>
      <c r="HQ41" s="451"/>
      <c r="HR41" s="451"/>
      <c r="HS41" s="451"/>
      <c r="HT41" s="451"/>
      <c r="HU41" s="451"/>
      <c r="HV41" s="451"/>
      <c r="HW41" s="451"/>
      <c r="HX41" s="451"/>
      <c r="HY41" s="451"/>
      <c r="HZ41" s="451"/>
      <c r="IA41" s="451"/>
      <c r="IB41" s="451"/>
      <c r="IC41" s="451"/>
      <c r="ID41" s="451"/>
      <c r="IE41" s="451"/>
      <c r="IF41" s="451"/>
      <c r="IG41" s="451"/>
      <c r="IH41" s="451"/>
      <c r="II41" s="451"/>
      <c r="IJ41" s="451"/>
      <c r="IK41" s="451"/>
      <c r="IL41" s="451"/>
      <c r="IM41" s="451"/>
      <c r="IN41" s="451"/>
      <c r="IO41" s="451"/>
      <c r="IP41" s="451"/>
      <c r="IQ41" s="451"/>
      <c r="IR41" s="451"/>
      <c r="IS41" s="451"/>
      <c r="IT41" s="451"/>
      <c r="IU41" s="451"/>
      <c r="IV41" s="451"/>
      <c r="IW41" s="451"/>
      <c r="IX41" s="451"/>
      <c r="IY41" s="451"/>
      <c r="IZ41" s="451"/>
      <c r="JA41" s="451"/>
      <c r="JB41" s="451"/>
      <c r="JC41" s="451"/>
      <c r="JD41" s="451"/>
      <c r="JE41" s="451"/>
      <c r="JF41" s="451"/>
      <c r="JG41" s="451"/>
      <c r="JH41" s="451"/>
      <c r="JI41" s="451"/>
      <c r="JJ41" s="451"/>
      <c r="JK41" s="451"/>
      <c r="JL41" s="451"/>
      <c r="JM41" s="451"/>
      <c r="JN41" s="451"/>
      <c r="JO41" s="451"/>
      <c r="JP41" s="451"/>
      <c r="JQ41" s="451"/>
      <c r="JR41" s="451"/>
      <c r="JS41" s="451"/>
      <c r="JT41" s="451"/>
      <c r="JU41" s="451"/>
      <c r="JV41" s="451"/>
      <c r="JW41" s="451"/>
      <c r="JX41" s="451"/>
      <c r="JY41" s="451"/>
      <c r="JZ41" s="451"/>
      <c r="KA41" s="451"/>
      <c r="KB41" s="451"/>
      <c r="KC41" s="451"/>
      <c r="KD41" s="451"/>
      <c r="KE41" s="451"/>
      <c r="KF41" s="451"/>
      <c r="KG41" s="451"/>
      <c r="KH41" s="451"/>
      <c r="KI41" s="451"/>
      <c r="KJ41" s="451"/>
      <c r="KK41" s="451"/>
      <c r="KL41" s="451"/>
      <c r="KM41" s="451"/>
      <c r="KN41" s="451"/>
      <c r="KO41" s="451"/>
      <c r="KP41" s="451"/>
      <c r="KQ41" s="451"/>
      <c r="KR41" s="451"/>
      <c r="KS41" s="451"/>
      <c r="KT41" s="451"/>
      <c r="KU41" s="451"/>
      <c r="KV41" s="451"/>
      <c r="KW41" s="451"/>
      <c r="KX41" s="451"/>
      <c r="KY41" s="451"/>
      <c r="KZ41" s="451"/>
      <c r="LA41" s="451"/>
      <c r="LB41" s="451"/>
      <c r="LC41" s="451"/>
      <c r="LD41" s="451"/>
      <c r="LE41" s="451"/>
      <c r="LF41" s="451"/>
      <c r="LG41" s="451"/>
      <c r="LH41" s="451"/>
      <c r="LI41" s="451"/>
      <c r="LJ41" s="451"/>
      <c r="LK41" s="451"/>
      <c r="LL41" s="451"/>
      <c r="LM41" s="451"/>
      <c r="LN41" s="451"/>
      <c r="LO41" s="451"/>
      <c r="LP41" s="451"/>
      <c r="LQ41" s="451"/>
      <c r="LR41" s="451"/>
      <c r="LS41" s="451"/>
      <c r="LT41" s="451"/>
      <c r="LU41" s="451"/>
      <c r="LV41" s="451"/>
      <c r="LW41" s="451"/>
      <c r="LX41" s="451"/>
      <c r="LY41" s="451"/>
      <c r="LZ41" s="451"/>
      <c r="MA41" s="451"/>
      <c r="MB41" s="451"/>
      <c r="MC41" s="451"/>
      <c r="MD41" s="451"/>
      <c r="ME41" s="451"/>
      <c r="MF41" s="451"/>
      <c r="MG41" s="451"/>
      <c r="MH41" s="451"/>
      <c r="MI41" s="451"/>
      <c r="MJ41" s="451"/>
      <c r="MK41" s="451"/>
      <c r="ML41" s="451"/>
      <c r="MM41" s="451"/>
      <c r="MN41" s="451"/>
      <c r="MO41" s="451"/>
      <c r="MP41" s="451"/>
      <c r="MQ41" s="451"/>
      <c r="MR41" s="451"/>
      <c r="MS41" s="451"/>
      <c r="MT41" s="451"/>
      <c r="MU41" s="451"/>
      <c r="MV41" s="451"/>
      <c r="MW41" s="451"/>
      <c r="MX41" s="451"/>
      <c r="MY41" s="451"/>
      <c r="MZ41" s="451"/>
      <c r="NA41" s="451"/>
      <c r="NB41" s="451"/>
      <c r="NC41" s="451"/>
      <c r="ND41" s="451"/>
      <c r="NE41" s="451"/>
      <c r="NF41" s="451"/>
      <c r="NG41" s="451"/>
      <c r="NH41" s="451"/>
      <c r="NI41" s="451"/>
      <c r="NJ41" s="451"/>
      <c r="NK41" s="451"/>
      <c r="NL41" s="451"/>
      <c r="NM41" s="451"/>
      <c r="NN41" s="451"/>
      <c r="NO41" s="451"/>
      <c r="NP41" s="451"/>
      <c r="NQ41" s="451"/>
      <c r="NR41" s="451"/>
      <c r="NS41" s="451"/>
      <c r="NT41" s="451"/>
      <c r="NU41" s="451"/>
      <c r="NV41" s="451"/>
      <c r="NW41" s="451"/>
      <c r="NX41" s="451"/>
      <c r="NY41" s="451"/>
      <c r="NZ41" s="451"/>
      <c r="OA41" s="451"/>
      <c r="OB41" s="451"/>
      <c r="OC41" s="451"/>
      <c r="OD41" s="451"/>
      <c r="OE41" s="451"/>
      <c r="OF41" s="451"/>
      <c r="OG41" s="451"/>
      <c r="OH41" s="451"/>
      <c r="OI41" s="451"/>
      <c r="OJ41" s="451"/>
      <c r="OK41" s="451"/>
      <c r="OL41" s="451"/>
      <c r="OM41" s="451"/>
      <c r="ON41" s="451"/>
      <c r="OO41" s="451"/>
      <c r="OP41" s="451"/>
      <c r="OQ41" s="451"/>
      <c r="OR41" s="451"/>
      <c r="OS41" s="451"/>
      <c r="OT41" s="451"/>
      <c r="OU41" s="451"/>
      <c r="OV41" s="451"/>
      <c r="OW41" s="451"/>
      <c r="OX41" s="451"/>
      <c r="OY41" s="451"/>
      <c r="OZ41" s="451"/>
      <c r="PA41" s="451"/>
      <c r="PB41" s="451"/>
      <c r="PC41" s="451"/>
      <c r="PD41" s="451"/>
      <c r="PE41" s="451"/>
      <c r="PF41" s="451"/>
      <c r="PG41" s="451"/>
      <c r="PH41" s="451"/>
      <c r="PI41" s="451"/>
      <c r="PJ41" s="451"/>
      <c r="PK41" s="451"/>
      <c r="PL41" s="451"/>
      <c r="PM41" s="451"/>
      <c r="PN41" s="451"/>
      <c r="PO41" s="451"/>
      <c r="PP41" s="451"/>
      <c r="PQ41" s="451"/>
      <c r="PR41" s="451"/>
      <c r="PS41" s="451"/>
      <c r="PT41" s="451"/>
      <c r="PU41" s="451"/>
      <c r="PV41" s="451"/>
      <c r="PW41" s="451"/>
      <c r="PX41" s="451"/>
      <c r="PY41" s="451"/>
      <c r="PZ41" s="451"/>
      <c r="QA41" s="451"/>
      <c r="QB41" s="451"/>
      <c r="QC41" s="451"/>
      <c r="QD41" s="451"/>
      <c r="QE41" s="451"/>
      <c r="QF41" s="451"/>
      <c r="QG41" s="451"/>
      <c r="QH41" s="451"/>
      <c r="QI41" s="451"/>
      <c r="QJ41" s="451"/>
      <c r="QK41" s="451"/>
      <c r="QL41" s="451"/>
      <c r="QM41" s="451"/>
      <c r="QN41" s="451"/>
      <c r="QO41" s="451"/>
      <c r="QP41" s="451"/>
      <c r="QQ41" s="451"/>
      <c r="QR41" s="451"/>
      <c r="QS41" s="451"/>
      <c r="QT41" s="451"/>
      <c r="QU41" s="451"/>
      <c r="QV41" s="451"/>
      <c r="QW41" s="451"/>
      <c r="QX41" s="451"/>
      <c r="QY41" s="451"/>
      <c r="QZ41" s="451"/>
      <c r="RA41" s="451"/>
      <c r="RB41" s="451"/>
      <c r="RC41" s="451"/>
      <c r="RD41" s="451"/>
      <c r="RE41" s="451"/>
      <c r="RF41" s="451"/>
      <c r="RG41" s="451"/>
      <c r="RH41" s="451"/>
      <c r="RI41" s="451"/>
      <c r="RJ41" s="451"/>
      <c r="RK41" s="451"/>
      <c r="RL41" s="451"/>
      <c r="RM41" s="451"/>
      <c r="RN41" s="451"/>
      <c r="RO41" s="451"/>
      <c r="RP41" s="451"/>
      <c r="RQ41" s="451"/>
      <c r="RR41" s="451"/>
      <c r="RS41" s="451"/>
      <c r="RT41" s="451"/>
      <c r="RU41" s="451"/>
      <c r="RV41" s="451"/>
      <c r="RW41" s="451"/>
      <c r="RX41" s="451"/>
      <c r="RY41" s="451"/>
      <c r="RZ41" s="451"/>
      <c r="SA41" s="451"/>
      <c r="SB41" s="451"/>
      <c r="SC41" s="451"/>
      <c r="SD41" s="451"/>
      <c r="SE41" s="451"/>
      <c r="SF41" s="451"/>
      <c r="SG41" s="451"/>
      <c r="SH41" s="451"/>
      <c r="SI41" s="451"/>
      <c r="SJ41" s="451"/>
      <c r="SK41" s="451"/>
      <c r="SL41" s="451"/>
      <c r="SM41" s="451"/>
      <c r="SN41" s="451"/>
      <c r="SO41" s="451"/>
      <c r="SP41" s="451"/>
      <c r="SQ41" s="451"/>
      <c r="SR41" s="451"/>
      <c r="SS41" s="451"/>
      <c r="ST41" s="451"/>
      <c r="SU41" s="451"/>
      <c r="SV41" s="451"/>
      <c r="SW41" s="451"/>
      <c r="SX41" s="451"/>
      <c r="SY41" s="451"/>
      <c r="SZ41" s="451"/>
      <c r="TA41" s="451"/>
      <c r="TB41" s="451"/>
      <c r="TC41" s="451"/>
      <c r="TD41" s="451"/>
      <c r="TE41" s="451"/>
      <c r="TF41" s="451"/>
      <c r="TG41" s="451"/>
      <c r="TH41" s="451"/>
      <c r="TI41" s="451"/>
      <c r="TJ41" s="451"/>
      <c r="TK41" s="451"/>
      <c r="TL41" s="451"/>
      <c r="TM41" s="451"/>
      <c r="TN41" s="451"/>
      <c r="TO41" s="451"/>
      <c r="TP41" s="451"/>
      <c r="TQ41" s="451"/>
      <c r="TR41" s="451"/>
      <c r="TS41" s="451"/>
      <c r="TT41" s="451"/>
      <c r="TU41" s="451"/>
      <c r="TV41" s="451"/>
      <c r="TW41" s="451"/>
      <c r="TX41" s="451"/>
      <c r="TY41" s="451"/>
      <c r="TZ41" s="451"/>
      <c r="UA41" s="451"/>
      <c r="UB41" s="451"/>
      <c r="UC41" s="451"/>
      <c r="UD41" s="451"/>
      <c r="UE41" s="451"/>
      <c r="UF41" s="451"/>
      <c r="UG41" s="451"/>
      <c r="UH41" s="451"/>
      <c r="UI41" s="451"/>
      <c r="UJ41" s="451"/>
      <c r="UK41" s="451"/>
      <c r="UL41" s="451"/>
      <c r="UM41" s="451"/>
      <c r="UN41" s="451"/>
      <c r="UO41" s="451"/>
      <c r="UP41" s="451"/>
      <c r="UQ41" s="451"/>
      <c r="UR41" s="451"/>
      <c r="US41" s="451"/>
      <c r="UT41" s="451"/>
      <c r="UU41" s="451"/>
      <c r="UV41" s="451"/>
      <c r="UW41" s="451"/>
      <c r="UX41" s="451"/>
      <c r="UY41" s="451"/>
      <c r="UZ41" s="451"/>
      <c r="VA41" s="451"/>
      <c r="VB41" s="451"/>
      <c r="VC41" s="451"/>
      <c r="VD41" s="451"/>
      <c r="VE41" s="451"/>
      <c r="VF41" s="451"/>
      <c r="VG41" s="451"/>
      <c r="VH41" s="451"/>
      <c r="VI41" s="451"/>
      <c r="VJ41" s="451"/>
      <c r="VK41" s="451"/>
      <c r="VL41" s="451"/>
      <c r="VM41" s="451"/>
      <c r="VN41" s="451"/>
      <c r="VO41" s="451"/>
      <c r="VP41" s="451"/>
      <c r="VQ41" s="451"/>
      <c r="VR41" s="451"/>
      <c r="VS41" s="451"/>
      <c r="VT41" s="451"/>
      <c r="VU41" s="451"/>
      <c r="VV41" s="451"/>
      <c r="VW41" s="451"/>
      <c r="VX41" s="451"/>
      <c r="VY41" s="451"/>
      <c r="VZ41" s="451"/>
      <c r="WA41" s="451"/>
      <c r="WB41" s="451"/>
      <c r="WC41" s="451"/>
      <c r="WD41" s="451"/>
      <c r="WE41" s="451"/>
      <c r="WF41" s="451"/>
      <c r="WG41" s="451"/>
      <c r="WH41" s="451"/>
      <c r="WI41" s="451"/>
      <c r="WJ41" s="451"/>
      <c r="WK41" s="451"/>
      <c r="WL41" s="451"/>
      <c r="WM41" s="451"/>
      <c r="WN41" s="451"/>
      <c r="WO41" s="451"/>
      <c r="WP41" s="451"/>
      <c r="WQ41" s="451"/>
      <c r="WR41" s="451"/>
      <c r="WS41" s="451"/>
      <c r="WT41" s="451"/>
      <c r="WU41" s="451"/>
      <c r="WV41" s="451"/>
      <c r="WW41" s="451"/>
      <c r="WX41" s="451"/>
      <c r="WY41" s="451"/>
      <c r="WZ41" s="451"/>
      <c r="XA41" s="451"/>
      <c r="XB41" s="451"/>
      <c r="XC41" s="451"/>
      <c r="XD41" s="451"/>
      <c r="XE41" s="451"/>
      <c r="XF41" s="451"/>
      <c r="XG41" s="451"/>
      <c r="XH41" s="451"/>
      <c r="XI41" s="451"/>
      <c r="XJ41" s="451"/>
      <c r="XK41" s="451"/>
      <c r="XL41" s="451"/>
      <c r="XM41" s="451"/>
      <c r="XN41" s="451"/>
      <c r="XO41" s="451"/>
      <c r="XP41" s="451"/>
      <c r="XQ41" s="451"/>
      <c r="XR41" s="451"/>
      <c r="XS41" s="451"/>
      <c r="XT41" s="451"/>
      <c r="XU41" s="451"/>
      <c r="XV41" s="451"/>
      <c r="XW41" s="451"/>
      <c r="XX41" s="451"/>
      <c r="XY41" s="451"/>
      <c r="XZ41" s="451"/>
      <c r="YA41" s="451"/>
      <c r="YB41" s="451"/>
      <c r="YC41" s="451"/>
      <c r="YD41" s="451"/>
      <c r="YE41" s="451"/>
      <c r="YF41" s="451"/>
      <c r="YG41" s="451"/>
      <c r="YH41" s="451"/>
      <c r="YI41" s="451"/>
      <c r="YJ41" s="451"/>
      <c r="YK41" s="451"/>
      <c r="YL41" s="451"/>
      <c r="YM41" s="451"/>
      <c r="YN41" s="451"/>
      <c r="YO41" s="451"/>
      <c r="YP41" s="451"/>
      <c r="YQ41" s="451"/>
      <c r="YR41" s="451"/>
      <c r="YS41" s="451"/>
      <c r="YT41" s="451"/>
      <c r="YU41" s="451"/>
      <c r="YV41" s="451"/>
      <c r="YW41" s="451"/>
      <c r="YX41" s="451"/>
      <c r="YY41" s="451"/>
      <c r="YZ41" s="451"/>
      <c r="ZA41" s="451"/>
      <c r="ZB41" s="451"/>
      <c r="ZC41" s="451"/>
      <c r="ZD41" s="451"/>
      <c r="ZE41" s="451"/>
      <c r="ZF41" s="451"/>
      <c r="ZG41" s="451"/>
      <c r="ZH41" s="451"/>
      <c r="ZI41" s="451"/>
      <c r="ZJ41" s="451"/>
      <c r="ZK41" s="451"/>
      <c r="ZL41" s="451"/>
      <c r="ZM41" s="451"/>
      <c r="ZN41" s="451"/>
      <c r="ZO41" s="451"/>
      <c r="ZP41" s="451"/>
      <c r="ZQ41" s="451"/>
      <c r="ZR41" s="451"/>
      <c r="ZS41" s="451"/>
      <c r="ZT41" s="451"/>
      <c r="ZU41" s="451"/>
      <c r="ZV41" s="451"/>
      <c r="ZW41" s="451"/>
      <c r="ZX41" s="451"/>
      <c r="ZY41" s="451"/>
      <c r="ZZ41" s="451"/>
      <c r="AAA41" s="451"/>
      <c r="AAB41" s="451"/>
      <c r="AAC41" s="451"/>
      <c r="AAD41" s="451"/>
      <c r="AAE41" s="451"/>
      <c r="AAF41" s="451"/>
      <c r="AAG41" s="451"/>
      <c r="AAH41" s="451"/>
      <c r="AAI41" s="451"/>
      <c r="AAJ41" s="451"/>
      <c r="AAK41" s="451"/>
      <c r="AAL41" s="451"/>
      <c r="AAM41" s="451"/>
      <c r="AAN41" s="451"/>
      <c r="AAO41" s="451"/>
      <c r="AAP41" s="451"/>
      <c r="AAQ41" s="451"/>
      <c r="AAR41" s="451"/>
      <c r="AAS41" s="451"/>
      <c r="AAT41" s="451"/>
      <c r="AAU41" s="451"/>
      <c r="AAV41" s="451"/>
      <c r="AAW41" s="451"/>
      <c r="AAX41" s="451"/>
      <c r="AAY41" s="451"/>
      <c r="AAZ41" s="451"/>
      <c r="ABA41" s="451"/>
      <c r="ABB41" s="451"/>
      <c r="ABC41" s="451"/>
      <c r="ABD41" s="451"/>
      <c r="ABE41" s="451"/>
      <c r="ABF41" s="451"/>
      <c r="ABG41" s="451"/>
      <c r="ABH41" s="451"/>
      <c r="ABI41" s="451"/>
      <c r="ABJ41" s="451"/>
      <c r="ABK41" s="451"/>
      <c r="ABL41" s="451"/>
      <c r="ABM41" s="451"/>
      <c r="ABN41" s="451"/>
      <c r="ABO41" s="451"/>
      <c r="ABP41" s="451"/>
      <c r="ABQ41" s="451"/>
      <c r="ABR41" s="451"/>
      <c r="ABS41" s="451"/>
      <c r="ABT41" s="451"/>
      <c r="ABU41" s="451"/>
      <c r="ABV41" s="451"/>
    </row>
    <row r="42" spans="1:750" s="389" customFormat="1" ht="18" x14ac:dyDescent="0.2">
      <c r="A42" s="633" t="s">
        <v>253</v>
      </c>
      <c r="B42" s="634"/>
      <c r="C42" s="634"/>
      <c r="D42" s="634"/>
      <c r="E42" s="634"/>
      <c r="F42" s="634"/>
      <c r="G42" s="634"/>
      <c r="H42" s="634"/>
      <c r="I42" s="635"/>
      <c r="J42" s="34"/>
      <c r="K42" s="555" t="s">
        <v>83</v>
      </c>
      <c r="L42" s="556"/>
      <c r="M42" s="464" t="s">
        <v>177</v>
      </c>
      <c r="N42" s="556" t="s">
        <v>185</v>
      </c>
      <c r="O42" s="557"/>
      <c r="P42" s="376"/>
      <c r="Q42" s="470"/>
      <c r="R42" s="470"/>
      <c r="S42" s="470"/>
      <c r="T42" s="471"/>
      <c r="U42" s="471"/>
      <c r="V42" s="471"/>
      <c r="W42" s="471"/>
      <c r="X42" s="471"/>
      <c r="Y42" s="471"/>
      <c r="Z42" s="471"/>
      <c r="AA42" s="471"/>
      <c r="AB42" s="471"/>
      <c r="AC42" s="471"/>
      <c r="AD42" s="468"/>
      <c r="AE42" s="468"/>
      <c r="AF42" s="468">
        <f>SUM(AF41)</f>
        <v>0</v>
      </c>
      <c r="AG42" s="468"/>
      <c r="AH42" s="468">
        <f t="shared" ref="AH42:AP42" si="31">SUM(AH41)</f>
        <v>0</v>
      </c>
      <c r="AI42" s="468"/>
      <c r="AJ42" s="468">
        <f t="shared" si="31"/>
        <v>0</v>
      </c>
      <c r="AK42" s="468"/>
      <c r="AL42" s="468">
        <f t="shared" si="31"/>
        <v>0</v>
      </c>
      <c r="AM42" s="468"/>
      <c r="AN42" s="468"/>
      <c r="AO42" s="468">
        <f t="shared" si="31"/>
        <v>0</v>
      </c>
      <c r="AP42" s="468">
        <f t="shared" si="31"/>
        <v>0</v>
      </c>
      <c r="AQ42" s="450"/>
      <c r="AR42" s="450"/>
      <c r="AS42" s="450"/>
      <c r="AT42" s="450"/>
      <c r="AU42" s="450"/>
      <c r="AV42" s="450"/>
      <c r="AW42" s="450"/>
      <c r="AX42" s="450"/>
      <c r="AY42" s="450"/>
      <c r="AZ42" s="450"/>
      <c r="BA42" s="450"/>
      <c r="BB42" s="450"/>
      <c r="BC42" s="450"/>
      <c r="BD42" s="450"/>
      <c r="BE42" s="450"/>
      <c r="BF42" s="450"/>
      <c r="BG42" s="450"/>
      <c r="BH42" s="450"/>
      <c r="BI42" s="450"/>
      <c r="BJ42" s="450"/>
      <c r="BK42" s="450"/>
      <c r="BL42" s="450"/>
      <c r="BM42" s="450"/>
      <c r="BN42" s="450"/>
      <c r="BO42" s="450"/>
      <c r="BP42" s="450"/>
      <c r="BQ42" s="450"/>
      <c r="BR42" s="450"/>
      <c r="BS42" s="450"/>
      <c r="BT42" s="450"/>
      <c r="BU42" s="450"/>
      <c r="BV42" s="450"/>
      <c r="BW42" s="450"/>
      <c r="BX42" s="450"/>
      <c r="BY42" s="450"/>
      <c r="BZ42" s="450"/>
      <c r="CA42" s="450"/>
      <c r="CB42" s="450"/>
      <c r="CC42" s="450"/>
      <c r="CD42" s="450"/>
      <c r="CE42" s="450"/>
      <c r="CF42" s="450"/>
      <c r="CG42" s="450"/>
      <c r="CH42" s="450"/>
      <c r="CI42" s="450"/>
      <c r="CJ42" s="450"/>
      <c r="CK42" s="450"/>
      <c r="CL42" s="450"/>
      <c r="CM42" s="450"/>
      <c r="CN42" s="450"/>
      <c r="CO42" s="450"/>
      <c r="CP42" s="450"/>
      <c r="CQ42" s="450"/>
      <c r="CR42" s="450"/>
      <c r="CS42" s="450"/>
      <c r="CT42" s="450"/>
      <c r="CU42" s="450"/>
      <c r="CV42" s="450"/>
      <c r="CW42" s="450"/>
      <c r="CX42" s="450"/>
      <c r="CY42" s="450"/>
      <c r="CZ42" s="450"/>
      <c r="DA42" s="450"/>
      <c r="DB42" s="450"/>
      <c r="DC42" s="450"/>
      <c r="DD42" s="450"/>
      <c r="DE42" s="450"/>
      <c r="DF42" s="450"/>
      <c r="DG42" s="450"/>
      <c r="DH42" s="450"/>
      <c r="DI42" s="450"/>
      <c r="DJ42" s="450"/>
      <c r="DK42" s="450"/>
      <c r="DL42" s="450"/>
      <c r="DM42" s="450"/>
      <c r="DN42" s="450"/>
      <c r="DO42" s="450"/>
      <c r="DP42" s="450"/>
      <c r="DQ42" s="450"/>
      <c r="DR42" s="450"/>
      <c r="DS42" s="450"/>
      <c r="DT42" s="450"/>
      <c r="DU42" s="450"/>
      <c r="DV42" s="450"/>
      <c r="DW42" s="450"/>
      <c r="DX42" s="450"/>
      <c r="DY42" s="450"/>
      <c r="DZ42" s="450"/>
      <c r="EA42" s="450"/>
      <c r="EB42" s="450"/>
      <c r="EC42" s="450"/>
      <c r="ED42" s="450"/>
      <c r="EE42" s="450"/>
      <c r="EF42" s="450"/>
      <c r="EG42" s="450"/>
      <c r="EH42" s="450"/>
      <c r="EI42" s="450"/>
      <c r="EJ42" s="450"/>
      <c r="EK42" s="450"/>
      <c r="EL42" s="450"/>
      <c r="EM42" s="450"/>
      <c r="EN42" s="450"/>
      <c r="EO42" s="450"/>
      <c r="EP42" s="450"/>
      <c r="EQ42" s="450"/>
      <c r="ER42" s="450"/>
      <c r="ES42" s="450"/>
      <c r="ET42" s="450"/>
      <c r="EU42" s="450"/>
      <c r="EV42" s="450"/>
      <c r="EW42" s="450"/>
      <c r="EX42" s="450"/>
      <c r="EY42" s="450"/>
      <c r="EZ42" s="450"/>
      <c r="FA42" s="450"/>
      <c r="FB42" s="450"/>
      <c r="FC42" s="450"/>
      <c r="FD42" s="450"/>
      <c r="FE42" s="450"/>
      <c r="FF42" s="450"/>
      <c r="FG42" s="450"/>
      <c r="FH42" s="450"/>
      <c r="FI42" s="450"/>
      <c r="FJ42" s="450"/>
      <c r="FK42" s="450"/>
      <c r="FL42" s="450"/>
      <c r="FM42" s="450"/>
      <c r="FN42" s="450"/>
      <c r="FO42" s="450"/>
      <c r="FP42" s="450"/>
      <c r="FQ42" s="450"/>
      <c r="FR42" s="450"/>
      <c r="FS42" s="450"/>
      <c r="FT42" s="450"/>
      <c r="FU42" s="450"/>
      <c r="FV42" s="450"/>
      <c r="FW42" s="450"/>
      <c r="FX42" s="450"/>
      <c r="FY42" s="450"/>
      <c r="FZ42" s="450"/>
      <c r="GA42" s="450"/>
      <c r="GB42" s="450"/>
      <c r="GC42" s="450"/>
      <c r="GD42" s="450"/>
      <c r="GE42" s="450"/>
      <c r="GF42" s="450"/>
      <c r="GG42" s="450"/>
      <c r="GH42" s="450"/>
      <c r="GI42" s="450"/>
      <c r="GJ42" s="450"/>
      <c r="GK42" s="450"/>
      <c r="GL42" s="450"/>
      <c r="GM42" s="450"/>
      <c r="GN42" s="450"/>
      <c r="GO42" s="450"/>
      <c r="GP42" s="450"/>
      <c r="GQ42" s="450"/>
      <c r="GR42" s="450"/>
      <c r="GS42" s="450"/>
      <c r="GT42" s="450"/>
      <c r="GU42" s="450"/>
      <c r="GV42" s="450"/>
      <c r="GW42" s="450"/>
      <c r="GX42" s="450"/>
      <c r="GY42" s="450"/>
      <c r="GZ42" s="450"/>
      <c r="HA42" s="450"/>
      <c r="HB42" s="450"/>
      <c r="HC42" s="450"/>
      <c r="HD42" s="450"/>
      <c r="HE42" s="450"/>
      <c r="HF42" s="450"/>
      <c r="HG42" s="450"/>
      <c r="HH42" s="450"/>
      <c r="HI42" s="450"/>
      <c r="HJ42" s="450"/>
      <c r="HK42" s="450"/>
      <c r="HL42" s="450"/>
      <c r="HM42" s="450"/>
      <c r="HN42" s="450"/>
      <c r="HO42" s="450"/>
      <c r="HP42" s="450"/>
      <c r="HQ42" s="450"/>
      <c r="HR42" s="450"/>
      <c r="HS42" s="450"/>
      <c r="HT42" s="450"/>
      <c r="HU42" s="450"/>
      <c r="HV42" s="450"/>
      <c r="HW42" s="450"/>
      <c r="HX42" s="450"/>
      <c r="HY42" s="450"/>
      <c r="HZ42" s="450"/>
      <c r="IA42" s="450"/>
      <c r="IB42" s="450"/>
      <c r="IC42" s="450"/>
      <c r="ID42" s="450"/>
      <c r="IE42" s="450"/>
      <c r="IF42" s="450"/>
      <c r="IG42" s="450"/>
      <c r="IH42" s="450"/>
      <c r="II42" s="450"/>
      <c r="IJ42" s="450"/>
      <c r="IK42" s="450"/>
      <c r="IL42" s="450"/>
      <c r="IM42" s="450"/>
      <c r="IN42" s="450"/>
      <c r="IO42" s="450"/>
      <c r="IP42" s="450"/>
      <c r="IQ42" s="450"/>
      <c r="IR42" s="450"/>
      <c r="IS42" s="450"/>
      <c r="IT42" s="450"/>
      <c r="IU42" s="450"/>
      <c r="IV42" s="450"/>
      <c r="IW42" s="450"/>
      <c r="IX42" s="450"/>
      <c r="IY42" s="450"/>
      <c r="IZ42" s="450"/>
      <c r="JA42" s="450"/>
      <c r="JB42" s="450"/>
      <c r="JC42" s="450"/>
      <c r="JD42" s="450"/>
      <c r="JE42" s="450"/>
      <c r="JF42" s="450"/>
      <c r="JG42" s="450"/>
      <c r="JH42" s="450"/>
      <c r="JI42" s="450"/>
      <c r="JJ42" s="450"/>
      <c r="JK42" s="450"/>
      <c r="JL42" s="450"/>
      <c r="JM42" s="450"/>
      <c r="JN42" s="450"/>
      <c r="JO42" s="450"/>
      <c r="JP42" s="450"/>
      <c r="JQ42" s="450"/>
      <c r="JR42" s="450"/>
      <c r="JS42" s="450"/>
      <c r="JT42" s="450"/>
      <c r="JU42" s="450"/>
      <c r="JV42" s="450"/>
      <c r="JW42" s="450"/>
      <c r="JX42" s="450"/>
      <c r="JY42" s="450"/>
      <c r="JZ42" s="450"/>
      <c r="KA42" s="450"/>
      <c r="KB42" s="450"/>
      <c r="KC42" s="450"/>
      <c r="KD42" s="450"/>
      <c r="KE42" s="450"/>
      <c r="KF42" s="450"/>
      <c r="KG42" s="450"/>
      <c r="KH42" s="450"/>
      <c r="KI42" s="450"/>
      <c r="KJ42" s="450"/>
      <c r="KK42" s="450"/>
      <c r="KL42" s="450"/>
      <c r="KM42" s="450"/>
      <c r="KN42" s="450"/>
      <c r="KO42" s="450"/>
      <c r="KP42" s="450"/>
      <c r="KQ42" s="450"/>
      <c r="KR42" s="450"/>
      <c r="KS42" s="450"/>
      <c r="KT42" s="450"/>
      <c r="KU42" s="450"/>
      <c r="KV42" s="450"/>
      <c r="KW42" s="450"/>
      <c r="KX42" s="450"/>
      <c r="KY42" s="450"/>
      <c r="KZ42" s="450"/>
      <c r="LA42" s="450"/>
      <c r="LB42" s="450"/>
      <c r="LC42" s="450"/>
      <c r="LD42" s="450"/>
      <c r="LE42" s="450"/>
      <c r="LF42" s="450"/>
      <c r="LG42" s="450"/>
      <c r="LH42" s="450"/>
      <c r="LI42" s="450"/>
      <c r="LJ42" s="450"/>
      <c r="LK42" s="450"/>
      <c r="LL42" s="450"/>
      <c r="LM42" s="450"/>
      <c r="LN42" s="450"/>
      <c r="LO42" s="450"/>
      <c r="LP42" s="450"/>
      <c r="LQ42" s="450"/>
      <c r="LR42" s="450"/>
      <c r="LS42" s="450"/>
      <c r="LT42" s="450"/>
      <c r="LU42" s="450"/>
      <c r="LV42" s="450"/>
      <c r="LW42" s="450"/>
      <c r="LX42" s="450"/>
      <c r="LY42" s="450"/>
      <c r="LZ42" s="450"/>
      <c r="MA42" s="450"/>
      <c r="MB42" s="450"/>
      <c r="MC42" s="450"/>
      <c r="MD42" s="450"/>
      <c r="ME42" s="450"/>
      <c r="MF42" s="450"/>
      <c r="MG42" s="450"/>
      <c r="MH42" s="450"/>
      <c r="MI42" s="450"/>
      <c r="MJ42" s="450"/>
      <c r="MK42" s="450"/>
      <c r="ML42" s="450"/>
      <c r="MM42" s="450"/>
      <c r="MN42" s="450"/>
      <c r="MO42" s="450"/>
      <c r="MP42" s="450"/>
      <c r="MQ42" s="450"/>
      <c r="MR42" s="450"/>
      <c r="MS42" s="450"/>
      <c r="MT42" s="450"/>
      <c r="MU42" s="450"/>
      <c r="MV42" s="450"/>
      <c r="MW42" s="450"/>
      <c r="MX42" s="450"/>
      <c r="MY42" s="450"/>
      <c r="MZ42" s="450"/>
      <c r="NA42" s="450"/>
      <c r="NB42" s="450"/>
      <c r="NC42" s="450"/>
      <c r="ND42" s="450"/>
      <c r="NE42" s="450"/>
      <c r="NF42" s="450"/>
      <c r="NG42" s="450"/>
      <c r="NH42" s="450"/>
      <c r="NI42" s="450"/>
      <c r="NJ42" s="450"/>
      <c r="NK42" s="450"/>
      <c r="NL42" s="450"/>
      <c r="NM42" s="450"/>
      <c r="NN42" s="450"/>
      <c r="NO42" s="450"/>
      <c r="NP42" s="450"/>
      <c r="NQ42" s="450"/>
      <c r="NR42" s="450"/>
      <c r="NS42" s="450"/>
      <c r="NT42" s="450"/>
      <c r="NU42" s="450"/>
      <c r="NV42" s="450"/>
      <c r="NW42" s="450"/>
      <c r="NX42" s="450"/>
      <c r="NY42" s="450"/>
      <c r="NZ42" s="450"/>
      <c r="OA42" s="450"/>
      <c r="OB42" s="450"/>
      <c r="OC42" s="450"/>
      <c r="OD42" s="450"/>
      <c r="OE42" s="450"/>
      <c r="OF42" s="450"/>
      <c r="OG42" s="450"/>
      <c r="OH42" s="450"/>
      <c r="OI42" s="450"/>
      <c r="OJ42" s="450"/>
      <c r="OK42" s="450"/>
      <c r="OL42" s="450"/>
      <c r="OM42" s="450"/>
      <c r="ON42" s="450"/>
      <c r="OO42" s="450"/>
      <c r="OP42" s="450"/>
      <c r="OQ42" s="450"/>
      <c r="OR42" s="450"/>
      <c r="OS42" s="450"/>
      <c r="OT42" s="450"/>
      <c r="OU42" s="450"/>
      <c r="OV42" s="450"/>
      <c r="OW42" s="450"/>
      <c r="OX42" s="450"/>
      <c r="OY42" s="450"/>
      <c r="OZ42" s="450"/>
      <c r="PA42" s="450"/>
      <c r="PB42" s="450"/>
      <c r="PC42" s="450"/>
      <c r="PD42" s="450"/>
      <c r="PE42" s="450"/>
      <c r="PF42" s="450"/>
      <c r="PG42" s="450"/>
      <c r="PH42" s="450"/>
      <c r="PI42" s="450"/>
      <c r="PJ42" s="450"/>
      <c r="PK42" s="450"/>
      <c r="PL42" s="450"/>
      <c r="PM42" s="450"/>
      <c r="PN42" s="450"/>
      <c r="PO42" s="450"/>
      <c r="PP42" s="450"/>
      <c r="PQ42" s="450"/>
      <c r="PR42" s="450"/>
      <c r="PS42" s="450"/>
      <c r="PT42" s="450"/>
      <c r="PU42" s="450"/>
      <c r="PV42" s="450"/>
      <c r="PW42" s="450"/>
      <c r="PX42" s="450"/>
      <c r="PY42" s="450"/>
      <c r="PZ42" s="450"/>
      <c r="QA42" s="450"/>
      <c r="QB42" s="450"/>
      <c r="QC42" s="450"/>
      <c r="QD42" s="450"/>
      <c r="QE42" s="450"/>
      <c r="QF42" s="450"/>
      <c r="QG42" s="450"/>
      <c r="QH42" s="450"/>
      <c r="QI42" s="450"/>
      <c r="QJ42" s="450"/>
      <c r="QK42" s="450"/>
      <c r="QL42" s="450"/>
      <c r="QM42" s="450"/>
      <c r="QN42" s="450"/>
      <c r="QO42" s="450"/>
      <c r="QP42" s="450"/>
      <c r="QQ42" s="450"/>
      <c r="QR42" s="450"/>
      <c r="QS42" s="450"/>
      <c r="QT42" s="450"/>
      <c r="QU42" s="450"/>
      <c r="QV42" s="450"/>
      <c r="QW42" s="450"/>
      <c r="QX42" s="450"/>
      <c r="QY42" s="450"/>
      <c r="QZ42" s="450"/>
      <c r="RA42" s="450"/>
      <c r="RB42" s="450"/>
      <c r="RC42" s="450"/>
      <c r="RD42" s="450"/>
      <c r="RE42" s="450"/>
      <c r="RF42" s="450"/>
      <c r="RG42" s="450"/>
      <c r="RH42" s="450"/>
      <c r="RI42" s="450"/>
      <c r="RJ42" s="450"/>
      <c r="RK42" s="450"/>
      <c r="RL42" s="450"/>
      <c r="RM42" s="450"/>
      <c r="RN42" s="450"/>
      <c r="RO42" s="450"/>
      <c r="RP42" s="450"/>
      <c r="RQ42" s="450"/>
      <c r="RR42" s="450"/>
      <c r="RS42" s="450"/>
      <c r="RT42" s="450"/>
      <c r="RU42" s="450"/>
      <c r="RV42" s="450"/>
      <c r="RW42" s="450"/>
      <c r="RX42" s="450"/>
      <c r="RY42" s="450"/>
      <c r="RZ42" s="450"/>
      <c r="SA42" s="450"/>
      <c r="SB42" s="450"/>
      <c r="SC42" s="450"/>
      <c r="SD42" s="450"/>
      <c r="SE42" s="450"/>
      <c r="SF42" s="450"/>
      <c r="SG42" s="450"/>
      <c r="SH42" s="450"/>
      <c r="SI42" s="450"/>
      <c r="SJ42" s="450"/>
      <c r="SK42" s="450"/>
      <c r="SL42" s="450"/>
      <c r="SM42" s="450"/>
      <c r="SN42" s="450"/>
      <c r="SO42" s="450"/>
      <c r="SP42" s="450"/>
      <c r="SQ42" s="450"/>
      <c r="SR42" s="450"/>
      <c r="SS42" s="450"/>
      <c r="ST42" s="450"/>
      <c r="SU42" s="450"/>
      <c r="SV42" s="450"/>
      <c r="SW42" s="450"/>
      <c r="SX42" s="450"/>
      <c r="SY42" s="450"/>
      <c r="SZ42" s="450"/>
      <c r="TA42" s="450"/>
      <c r="TB42" s="450"/>
      <c r="TC42" s="450"/>
      <c r="TD42" s="450"/>
      <c r="TE42" s="450"/>
      <c r="TF42" s="450"/>
      <c r="TG42" s="450"/>
      <c r="TH42" s="450"/>
      <c r="TI42" s="450"/>
      <c r="TJ42" s="450"/>
      <c r="TK42" s="450"/>
      <c r="TL42" s="450"/>
      <c r="TM42" s="450"/>
      <c r="TN42" s="450"/>
      <c r="TO42" s="450"/>
      <c r="TP42" s="450"/>
      <c r="TQ42" s="450"/>
      <c r="TR42" s="450"/>
      <c r="TS42" s="450"/>
      <c r="TT42" s="450"/>
      <c r="TU42" s="450"/>
      <c r="TV42" s="450"/>
      <c r="TW42" s="450"/>
      <c r="TX42" s="450"/>
      <c r="TY42" s="450"/>
      <c r="TZ42" s="450"/>
      <c r="UA42" s="450"/>
      <c r="UB42" s="450"/>
      <c r="UC42" s="450"/>
      <c r="UD42" s="450"/>
      <c r="UE42" s="450"/>
      <c r="UF42" s="450"/>
      <c r="UG42" s="450"/>
      <c r="UH42" s="450"/>
      <c r="UI42" s="450"/>
      <c r="UJ42" s="450"/>
      <c r="UK42" s="450"/>
      <c r="UL42" s="450"/>
      <c r="UM42" s="450"/>
      <c r="UN42" s="450"/>
      <c r="UO42" s="450"/>
      <c r="UP42" s="450"/>
      <c r="UQ42" s="450"/>
      <c r="UR42" s="450"/>
      <c r="US42" s="450"/>
      <c r="UT42" s="450"/>
      <c r="UU42" s="450"/>
      <c r="UV42" s="450"/>
      <c r="UW42" s="450"/>
      <c r="UX42" s="450"/>
      <c r="UY42" s="450"/>
      <c r="UZ42" s="450"/>
      <c r="VA42" s="450"/>
      <c r="VB42" s="450"/>
      <c r="VC42" s="450"/>
      <c r="VD42" s="450"/>
      <c r="VE42" s="450"/>
      <c r="VF42" s="450"/>
      <c r="VG42" s="450"/>
      <c r="VH42" s="450"/>
      <c r="VI42" s="450"/>
      <c r="VJ42" s="450"/>
      <c r="VK42" s="450"/>
      <c r="VL42" s="450"/>
      <c r="VM42" s="450"/>
      <c r="VN42" s="450"/>
      <c r="VO42" s="450"/>
      <c r="VP42" s="450"/>
      <c r="VQ42" s="450"/>
      <c r="VR42" s="450"/>
      <c r="VS42" s="450"/>
      <c r="VT42" s="450"/>
      <c r="VU42" s="450"/>
      <c r="VV42" s="450"/>
      <c r="VW42" s="450"/>
      <c r="VX42" s="450"/>
      <c r="VY42" s="450"/>
      <c r="VZ42" s="450"/>
      <c r="WA42" s="450"/>
      <c r="WB42" s="450"/>
      <c r="WC42" s="450"/>
      <c r="WD42" s="450"/>
      <c r="WE42" s="450"/>
      <c r="WF42" s="450"/>
      <c r="WG42" s="450"/>
      <c r="WH42" s="450"/>
      <c r="WI42" s="450"/>
      <c r="WJ42" s="450"/>
      <c r="WK42" s="450"/>
      <c r="WL42" s="450"/>
      <c r="WM42" s="450"/>
      <c r="WN42" s="450"/>
      <c r="WO42" s="450"/>
      <c r="WP42" s="450"/>
      <c r="WQ42" s="450"/>
      <c r="WR42" s="450"/>
      <c r="WS42" s="450"/>
      <c r="WT42" s="450"/>
      <c r="WU42" s="450"/>
      <c r="WV42" s="450"/>
      <c r="WW42" s="450"/>
      <c r="WX42" s="450"/>
      <c r="WY42" s="450"/>
      <c r="WZ42" s="450"/>
      <c r="XA42" s="450"/>
      <c r="XB42" s="450"/>
      <c r="XC42" s="450"/>
      <c r="XD42" s="450"/>
      <c r="XE42" s="450"/>
      <c r="XF42" s="450"/>
      <c r="XG42" s="450"/>
      <c r="XH42" s="450"/>
      <c r="XI42" s="450"/>
      <c r="XJ42" s="450"/>
      <c r="XK42" s="450"/>
      <c r="XL42" s="450"/>
      <c r="XM42" s="450"/>
      <c r="XN42" s="450"/>
      <c r="XO42" s="450"/>
      <c r="XP42" s="450"/>
      <c r="XQ42" s="450"/>
      <c r="XR42" s="450"/>
      <c r="XS42" s="450"/>
      <c r="XT42" s="450"/>
      <c r="XU42" s="450"/>
      <c r="XV42" s="450"/>
      <c r="XW42" s="450"/>
      <c r="XX42" s="450"/>
      <c r="XY42" s="450"/>
      <c r="XZ42" s="450"/>
      <c r="YA42" s="450"/>
      <c r="YB42" s="450"/>
      <c r="YC42" s="450"/>
      <c r="YD42" s="450"/>
      <c r="YE42" s="450"/>
      <c r="YF42" s="450"/>
      <c r="YG42" s="450"/>
      <c r="YH42" s="450"/>
      <c r="YI42" s="450"/>
      <c r="YJ42" s="450"/>
      <c r="YK42" s="450"/>
      <c r="YL42" s="450"/>
      <c r="YM42" s="450"/>
      <c r="YN42" s="450"/>
      <c r="YO42" s="450"/>
      <c r="YP42" s="450"/>
      <c r="YQ42" s="450"/>
      <c r="YR42" s="450"/>
      <c r="YS42" s="450"/>
      <c r="YT42" s="450"/>
      <c r="YU42" s="450"/>
      <c r="YV42" s="450"/>
      <c r="YW42" s="450"/>
      <c r="YX42" s="450"/>
      <c r="YY42" s="450"/>
      <c r="YZ42" s="450"/>
      <c r="ZA42" s="450"/>
      <c r="ZB42" s="450"/>
      <c r="ZC42" s="450"/>
      <c r="ZD42" s="450"/>
      <c r="ZE42" s="450"/>
      <c r="ZF42" s="450"/>
      <c r="ZG42" s="450"/>
      <c r="ZH42" s="450"/>
      <c r="ZI42" s="450"/>
      <c r="ZJ42" s="450"/>
      <c r="ZK42" s="450"/>
      <c r="ZL42" s="450"/>
      <c r="ZM42" s="450"/>
      <c r="ZN42" s="450"/>
      <c r="ZO42" s="450"/>
      <c r="ZP42" s="450"/>
      <c r="ZQ42" s="450"/>
      <c r="ZR42" s="450"/>
      <c r="ZS42" s="450"/>
      <c r="ZT42" s="450"/>
      <c r="ZU42" s="450"/>
      <c r="ZV42" s="450"/>
      <c r="ZW42" s="450"/>
      <c r="ZX42" s="450"/>
      <c r="ZY42" s="450"/>
      <c r="ZZ42" s="450"/>
      <c r="AAA42" s="450"/>
      <c r="AAB42" s="450"/>
      <c r="AAC42" s="450"/>
      <c r="AAD42" s="450"/>
      <c r="AAE42" s="450"/>
      <c r="AAF42" s="450"/>
      <c r="AAG42" s="450"/>
      <c r="AAH42" s="450"/>
      <c r="AAI42" s="450"/>
      <c r="AAJ42" s="450"/>
      <c r="AAK42" s="450"/>
      <c r="AAL42" s="450"/>
      <c r="AAM42" s="450"/>
      <c r="AAN42" s="450"/>
      <c r="AAO42" s="450"/>
      <c r="AAP42" s="450"/>
      <c r="AAQ42" s="450"/>
      <c r="AAR42" s="450"/>
      <c r="AAS42" s="450"/>
      <c r="AAT42" s="450"/>
      <c r="AAU42" s="450"/>
      <c r="AAV42" s="450"/>
      <c r="AAW42" s="450"/>
      <c r="AAX42" s="450"/>
      <c r="AAY42" s="450"/>
      <c r="AAZ42" s="450"/>
      <c r="ABA42" s="450"/>
      <c r="ABB42" s="450"/>
      <c r="ABC42" s="450"/>
      <c r="ABD42" s="450"/>
      <c r="ABE42" s="450"/>
      <c r="ABF42" s="450"/>
      <c r="ABG42" s="450"/>
      <c r="ABH42" s="450"/>
      <c r="ABI42" s="450"/>
      <c r="ABJ42" s="450"/>
      <c r="ABK42" s="450"/>
      <c r="ABL42" s="450"/>
      <c r="ABM42" s="450"/>
      <c r="ABN42" s="450"/>
      <c r="ABO42" s="450"/>
      <c r="ABP42" s="450"/>
      <c r="ABQ42" s="450"/>
      <c r="ABR42" s="450"/>
      <c r="ABS42" s="450"/>
      <c r="ABT42" s="450"/>
      <c r="ABU42" s="450"/>
      <c r="ABV42" s="450"/>
    </row>
    <row r="43" spans="1:750" s="374" customFormat="1" ht="26.1" customHeight="1" x14ac:dyDescent="0.2">
      <c r="A43" s="562" t="s">
        <v>254</v>
      </c>
      <c r="B43" s="563"/>
      <c r="C43" s="563"/>
      <c r="D43" s="563"/>
      <c r="E43" s="563"/>
      <c r="F43" s="563"/>
      <c r="G43" s="563"/>
      <c r="H43" s="563"/>
      <c r="I43" s="564"/>
      <c r="J43" s="377"/>
      <c r="K43" s="565">
        <v>30</v>
      </c>
      <c r="L43" s="566"/>
      <c r="M43" s="497"/>
      <c r="N43" s="567"/>
      <c r="O43" s="567"/>
      <c r="Q43" s="466"/>
      <c r="R43" s="466"/>
      <c r="S43" s="466"/>
      <c r="T43" s="466"/>
      <c r="U43" s="466"/>
      <c r="V43" s="466"/>
      <c r="W43" s="466"/>
      <c r="X43" s="466"/>
      <c r="Y43" s="466"/>
      <c r="Z43" s="466"/>
      <c r="AA43" s="466"/>
      <c r="AB43" s="466"/>
      <c r="AC43" s="466"/>
      <c r="AD43" s="469"/>
      <c r="AE43" s="469">
        <v>30</v>
      </c>
      <c r="AF43" s="476">
        <f>SUM(AD43:AE43)*N43</f>
        <v>0</v>
      </c>
      <c r="AG43" s="469">
        <f>SUM((AD43+AE43)*0.25)</f>
        <v>7.5</v>
      </c>
      <c r="AH43" s="476">
        <f t="shared" ref="AH43:AH44" si="32">SUM(AG43*N43)</f>
        <v>0</v>
      </c>
      <c r="AI43" s="469">
        <f>SUM(AE43*0.04)</f>
        <v>1.2</v>
      </c>
      <c r="AJ43" s="476">
        <f t="shared" ref="AJ43:AJ44" si="33">SUM(AI43*N43)</f>
        <v>0</v>
      </c>
      <c r="AK43" s="469">
        <f>((AD43+AE43+AG43)*0.0775)</f>
        <v>2.90625</v>
      </c>
      <c r="AL43" s="476">
        <f t="shared" ref="AL43:AL44" si="34">SUM(AK43*N43)</f>
        <v>0</v>
      </c>
      <c r="AM43" s="469">
        <f t="shared" ref="AM43:AM44" si="35">SUM(AD43+AE43+AG43+AI43+AK43+AN43)</f>
        <v>41.606250000000003</v>
      </c>
      <c r="AN43" s="469"/>
      <c r="AO43" s="476">
        <f t="shared" ref="AO43:AO44" si="36">SUM(AN43*N43)</f>
        <v>0</v>
      </c>
      <c r="AP43" s="476">
        <f t="shared" ref="AP43:AP44" si="37">SUM(AM43*M43*N43)</f>
        <v>0</v>
      </c>
      <c r="AQ43" s="451"/>
      <c r="AR43" s="451"/>
      <c r="AS43" s="451"/>
      <c r="AT43" s="451"/>
      <c r="AU43" s="451"/>
      <c r="AV43" s="451"/>
      <c r="AW43" s="451"/>
      <c r="AX43" s="451"/>
      <c r="AY43" s="451"/>
      <c r="AZ43" s="451"/>
      <c r="BA43" s="451"/>
      <c r="BB43" s="451"/>
      <c r="BC43" s="451"/>
      <c r="BD43" s="451"/>
      <c r="BE43" s="451"/>
      <c r="BF43" s="451"/>
      <c r="BG43" s="451"/>
      <c r="BH43" s="451"/>
      <c r="BI43" s="451"/>
      <c r="BJ43" s="451"/>
      <c r="BK43" s="451"/>
      <c r="BL43" s="451"/>
      <c r="BM43" s="451"/>
      <c r="BN43" s="451"/>
      <c r="BO43" s="451"/>
      <c r="BP43" s="451"/>
      <c r="BQ43" s="451"/>
      <c r="BR43" s="451"/>
      <c r="BS43" s="451"/>
      <c r="BT43" s="451"/>
      <c r="BU43" s="451"/>
      <c r="BV43" s="451"/>
      <c r="BW43" s="451"/>
      <c r="BX43" s="451"/>
      <c r="BY43" s="451"/>
      <c r="BZ43" s="451"/>
      <c r="CA43" s="451"/>
      <c r="CB43" s="451"/>
      <c r="CC43" s="451"/>
      <c r="CD43" s="451"/>
      <c r="CE43" s="451"/>
      <c r="CF43" s="451"/>
      <c r="CG43" s="451"/>
      <c r="CH43" s="451"/>
      <c r="CI43" s="451"/>
      <c r="CJ43" s="451"/>
      <c r="CK43" s="451"/>
      <c r="CL43" s="451"/>
      <c r="CM43" s="451"/>
      <c r="CN43" s="451"/>
      <c r="CO43" s="451"/>
      <c r="CP43" s="451"/>
      <c r="CQ43" s="451"/>
      <c r="CR43" s="451"/>
      <c r="CS43" s="451"/>
      <c r="CT43" s="451"/>
      <c r="CU43" s="451"/>
      <c r="CV43" s="451"/>
      <c r="CW43" s="451"/>
      <c r="CX43" s="451"/>
      <c r="CY43" s="451"/>
      <c r="CZ43" s="451"/>
      <c r="DA43" s="451"/>
      <c r="DB43" s="451"/>
      <c r="DC43" s="451"/>
      <c r="DD43" s="451"/>
      <c r="DE43" s="451"/>
      <c r="DF43" s="451"/>
      <c r="DG43" s="451"/>
      <c r="DH43" s="451"/>
      <c r="DI43" s="451"/>
      <c r="DJ43" s="451"/>
      <c r="DK43" s="451"/>
      <c r="DL43" s="451"/>
      <c r="DM43" s="451"/>
      <c r="DN43" s="451"/>
      <c r="DO43" s="451"/>
      <c r="DP43" s="451"/>
      <c r="DQ43" s="451"/>
      <c r="DR43" s="451"/>
      <c r="DS43" s="451"/>
      <c r="DT43" s="451"/>
      <c r="DU43" s="451"/>
      <c r="DV43" s="451"/>
      <c r="DW43" s="451"/>
      <c r="DX43" s="451"/>
      <c r="DY43" s="451"/>
      <c r="DZ43" s="451"/>
      <c r="EA43" s="451"/>
      <c r="EB43" s="451"/>
      <c r="EC43" s="451"/>
      <c r="ED43" s="451"/>
      <c r="EE43" s="451"/>
      <c r="EF43" s="451"/>
      <c r="EG43" s="451"/>
      <c r="EH43" s="451"/>
      <c r="EI43" s="451"/>
      <c r="EJ43" s="451"/>
      <c r="EK43" s="451"/>
      <c r="EL43" s="451"/>
      <c r="EM43" s="451"/>
      <c r="EN43" s="451"/>
      <c r="EO43" s="451"/>
      <c r="EP43" s="451"/>
      <c r="EQ43" s="451"/>
      <c r="ER43" s="451"/>
      <c r="ES43" s="451"/>
      <c r="ET43" s="451"/>
      <c r="EU43" s="451"/>
      <c r="EV43" s="451"/>
      <c r="EW43" s="451"/>
      <c r="EX43" s="451"/>
      <c r="EY43" s="451"/>
      <c r="EZ43" s="451"/>
      <c r="FA43" s="451"/>
      <c r="FB43" s="451"/>
      <c r="FC43" s="451"/>
      <c r="FD43" s="451"/>
      <c r="FE43" s="451"/>
      <c r="FF43" s="451"/>
      <c r="FG43" s="451"/>
      <c r="FH43" s="451"/>
      <c r="FI43" s="451"/>
      <c r="FJ43" s="451"/>
      <c r="FK43" s="451"/>
      <c r="FL43" s="451"/>
      <c r="FM43" s="451"/>
      <c r="FN43" s="451"/>
      <c r="FO43" s="451"/>
      <c r="FP43" s="451"/>
      <c r="FQ43" s="451"/>
      <c r="FR43" s="451"/>
      <c r="FS43" s="451"/>
      <c r="FT43" s="451"/>
      <c r="FU43" s="451"/>
      <c r="FV43" s="451"/>
      <c r="FW43" s="451"/>
      <c r="FX43" s="451"/>
      <c r="FY43" s="451"/>
      <c r="FZ43" s="451"/>
      <c r="GA43" s="451"/>
      <c r="GB43" s="451"/>
      <c r="GC43" s="451"/>
      <c r="GD43" s="451"/>
      <c r="GE43" s="451"/>
      <c r="GF43" s="451"/>
      <c r="GG43" s="451"/>
      <c r="GH43" s="451"/>
      <c r="GI43" s="451"/>
      <c r="GJ43" s="451"/>
      <c r="GK43" s="451"/>
      <c r="GL43" s="451"/>
      <c r="GM43" s="451"/>
      <c r="GN43" s="451"/>
      <c r="GO43" s="451"/>
      <c r="GP43" s="451"/>
      <c r="GQ43" s="451"/>
      <c r="GR43" s="451"/>
      <c r="GS43" s="451"/>
      <c r="GT43" s="451"/>
      <c r="GU43" s="451"/>
      <c r="GV43" s="451"/>
      <c r="GW43" s="451"/>
      <c r="GX43" s="451"/>
      <c r="GY43" s="451"/>
      <c r="GZ43" s="451"/>
      <c r="HA43" s="451"/>
      <c r="HB43" s="451"/>
      <c r="HC43" s="451"/>
      <c r="HD43" s="451"/>
      <c r="HE43" s="451"/>
      <c r="HF43" s="451"/>
      <c r="HG43" s="451"/>
      <c r="HH43" s="451"/>
      <c r="HI43" s="451"/>
      <c r="HJ43" s="451"/>
      <c r="HK43" s="451"/>
      <c r="HL43" s="451"/>
      <c r="HM43" s="451"/>
      <c r="HN43" s="451"/>
      <c r="HO43" s="451"/>
      <c r="HP43" s="451"/>
      <c r="HQ43" s="451"/>
      <c r="HR43" s="451"/>
      <c r="HS43" s="451"/>
      <c r="HT43" s="451"/>
      <c r="HU43" s="451"/>
      <c r="HV43" s="451"/>
      <c r="HW43" s="451"/>
      <c r="HX43" s="451"/>
      <c r="HY43" s="451"/>
      <c r="HZ43" s="451"/>
      <c r="IA43" s="451"/>
      <c r="IB43" s="451"/>
      <c r="IC43" s="451"/>
      <c r="ID43" s="451"/>
      <c r="IE43" s="451"/>
      <c r="IF43" s="451"/>
      <c r="IG43" s="451"/>
      <c r="IH43" s="451"/>
      <c r="II43" s="451"/>
      <c r="IJ43" s="451"/>
      <c r="IK43" s="451"/>
      <c r="IL43" s="451"/>
      <c r="IM43" s="451"/>
      <c r="IN43" s="451"/>
      <c r="IO43" s="451"/>
      <c r="IP43" s="451"/>
      <c r="IQ43" s="451"/>
      <c r="IR43" s="451"/>
      <c r="IS43" s="451"/>
      <c r="IT43" s="451"/>
      <c r="IU43" s="451"/>
      <c r="IV43" s="451"/>
      <c r="IW43" s="451"/>
      <c r="IX43" s="451"/>
      <c r="IY43" s="451"/>
      <c r="IZ43" s="451"/>
      <c r="JA43" s="451"/>
      <c r="JB43" s="451"/>
      <c r="JC43" s="451"/>
      <c r="JD43" s="451"/>
      <c r="JE43" s="451"/>
      <c r="JF43" s="451"/>
      <c r="JG43" s="451"/>
      <c r="JH43" s="451"/>
      <c r="JI43" s="451"/>
      <c r="JJ43" s="451"/>
      <c r="JK43" s="451"/>
      <c r="JL43" s="451"/>
      <c r="JM43" s="451"/>
      <c r="JN43" s="451"/>
      <c r="JO43" s="451"/>
      <c r="JP43" s="451"/>
      <c r="JQ43" s="451"/>
      <c r="JR43" s="451"/>
      <c r="JS43" s="451"/>
      <c r="JT43" s="451"/>
      <c r="JU43" s="451"/>
      <c r="JV43" s="451"/>
      <c r="JW43" s="451"/>
      <c r="JX43" s="451"/>
      <c r="JY43" s="451"/>
      <c r="JZ43" s="451"/>
      <c r="KA43" s="451"/>
      <c r="KB43" s="451"/>
      <c r="KC43" s="451"/>
      <c r="KD43" s="451"/>
      <c r="KE43" s="451"/>
      <c r="KF43" s="451"/>
      <c r="KG43" s="451"/>
      <c r="KH43" s="451"/>
      <c r="KI43" s="451"/>
      <c r="KJ43" s="451"/>
      <c r="KK43" s="451"/>
      <c r="KL43" s="451"/>
      <c r="KM43" s="451"/>
      <c r="KN43" s="451"/>
      <c r="KO43" s="451"/>
      <c r="KP43" s="451"/>
      <c r="KQ43" s="451"/>
      <c r="KR43" s="451"/>
      <c r="KS43" s="451"/>
      <c r="KT43" s="451"/>
      <c r="KU43" s="451"/>
      <c r="KV43" s="451"/>
      <c r="KW43" s="451"/>
      <c r="KX43" s="451"/>
      <c r="KY43" s="451"/>
      <c r="KZ43" s="451"/>
      <c r="LA43" s="451"/>
      <c r="LB43" s="451"/>
      <c r="LC43" s="451"/>
      <c r="LD43" s="451"/>
      <c r="LE43" s="451"/>
      <c r="LF43" s="451"/>
      <c r="LG43" s="451"/>
      <c r="LH43" s="451"/>
      <c r="LI43" s="451"/>
      <c r="LJ43" s="451"/>
      <c r="LK43" s="451"/>
      <c r="LL43" s="451"/>
      <c r="LM43" s="451"/>
      <c r="LN43" s="451"/>
      <c r="LO43" s="451"/>
      <c r="LP43" s="451"/>
      <c r="LQ43" s="451"/>
      <c r="LR43" s="451"/>
      <c r="LS43" s="451"/>
      <c r="LT43" s="451"/>
      <c r="LU43" s="451"/>
      <c r="LV43" s="451"/>
      <c r="LW43" s="451"/>
      <c r="LX43" s="451"/>
      <c r="LY43" s="451"/>
      <c r="LZ43" s="451"/>
      <c r="MA43" s="451"/>
      <c r="MB43" s="451"/>
      <c r="MC43" s="451"/>
      <c r="MD43" s="451"/>
      <c r="ME43" s="451"/>
      <c r="MF43" s="451"/>
      <c r="MG43" s="451"/>
      <c r="MH43" s="451"/>
      <c r="MI43" s="451"/>
      <c r="MJ43" s="451"/>
      <c r="MK43" s="451"/>
      <c r="ML43" s="451"/>
      <c r="MM43" s="451"/>
      <c r="MN43" s="451"/>
      <c r="MO43" s="451"/>
      <c r="MP43" s="451"/>
      <c r="MQ43" s="451"/>
      <c r="MR43" s="451"/>
      <c r="MS43" s="451"/>
      <c r="MT43" s="451"/>
      <c r="MU43" s="451"/>
      <c r="MV43" s="451"/>
      <c r="MW43" s="451"/>
      <c r="MX43" s="451"/>
      <c r="MY43" s="451"/>
      <c r="MZ43" s="451"/>
      <c r="NA43" s="451"/>
      <c r="NB43" s="451"/>
      <c r="NC43" s="451"/>
      <c r="ND43" s="451"/>
      <c r="NE43" s="451"/>
      <c r="NF43" s="451"/>
      <c r="NG43" s="451"/>
      <c r="NH43" s="451"/>
      <c r="NI43" s="451"/>
      <c r="NJ43" s="451"/>
      <c r="NK43" s="451"/>
      <c r="NL43" s="451"/>
      <c r="NM43" s="451"/>
      <c r="NN43" s="451"/>
      <c r="NO43" s="451"/>
      <c r="NP43" s="451"/>
      <c r="NQ43" s="451"/>
      <c r="NR43" s="451"/>
      <c r="NS43" s="451"/>
      <c r="NT43" s="451"/>
      <c r="NU43" s="451"/>
      <c r="NV43" s="451"/>
      <c r="NW43" s="451"/>
      <c r="NX43" s="451"/>
      <c r="NY43" s="451"/>
      <c r="NZ43" s="451"/>
      <c r="OA43" s="451"/>
      <c r="OB43" s="451"/>
      <c r="OC43" s="451"/>
      <c r="OD43" s="451"/>
      <c r="OE43" s="451"/>
      <c r="OF43" s="451"/>
      <c r="OG43" s="451"/>
      <c r="OH43" s="451"/>
      <c r="OI43" s="451"/>
      <c r="OJ43" s="451"/>
      <c r="OK43" s="451"/>
      <c r="OL43" s="451"/>
      <c r="OM43" s="451"/>
      <c r="ON43" s="451"/>
      <c r="OO43" s="451"/>
      <c r="OP43" s="451"/>
      <c r="OQ43" s="451"/>
      <c r="OR43" s="451"/>
      <c r="OS43" s="451"/>
      <c r="OT43" s="451"/>
      <c r="OU43" s="451"/>
      <c r="OV43" s="451"/>
      <c r="OW43" s="451"/>
      <c r="OX43" s="451"/>
      <c r="OY43" s="451"/>
      <c r="OZ43" s="451"/>
      <c r="PA43" s="451"/>
      <c r="PB43" s="451"/>
      <c r="PC43" s="451"/>
      <c r="PD43" s="451"/>
      <c r="PE43" s="451"/>
      <c r="PF43" s="451"/>
      <c r="PG43" s="451"/>
      <c r="PH43" s="451"/>
      <c r="PI43" s="451"/>
      <c r="PJ43" s="451"/>
      <c r="PK43" s="451"/>
      <c r="PL43" s="451"/>
      <c r="PM43" s="451"/>
      <c r="PN43" s="451"/>
      <c r="PO43" s="451"/>
      <c r="PP43" s="451"/>
      <c r="PQ43" s="451"/>
      <c r="PR43" s="451"/>
      <c r="PS43" s="451"/>
      <c r="PT43" s="451"/>
      <c r="PU43" s="451"/>
      <c r="PV43" s="451"/>
      <c r="PW43" s="451"/>
      <c r="PX43" s="451"/>
      <c r="PY43" s="451"/>
      <c r="PZ43" s="451"/>
      <c r="QA43" s="451"/>
      <c r="QB43" s="451"/>
      <c r="QC43" s="451"/>
      <c r="QD43" s="451"/>
      <c r="QE43" s="451"/>
      <c r="QF43" s="451"/>
      <c r="QG43" s="451"/>
      <c r="QH43" s="451"/>
      <c r="QI43" s="451"/>
      <c r="QJ43" s="451"/>
      <c r="QK43" s="451"/>
      <c r="QL43" s="451"/>
      <c r="QM43" s="451"/>
      <c r="QN43" s="451"/>
      <c r="QO43" s="451"/>
      <c r="QP43" s="451"/>
      <c r="QQ43" s="451"/>
      <c r="QR43" s="451"/>
      <c r="QS43" s="451"/>
      <c r="QT43" s="451"/>
      <c r="QU43" s="451"/>
      <c r="QV43" s="451"/>
      <c r="QW43" s="451"/>
      <c r="QX43" s="451"/>
      <c r="QY43" s="451"/>
      <c r="QZ43" s="451"/>
      <c r="RA43" s="451"/>
      <c r="RB43" s="451"/>
      <c r="RC43" s="451"/>
      <c r="RD43" s="451"/>
      <c r="RE43" s="451"/>
      <c r="RF43" s="451"/>
      <c r="RG43" s="451"/>
      <c r="RH43" s="451"/>
      <c r="RI43" s="451"/>
      <c r="RJ43" s="451"/>
      <c r="RK43" s="451"/>
      <c r="RL43" s="451"/>
      <c r="RM43" s="451"/>
      <c r="RN43" s="451"/>
      <c r="RO43" s="451"/>
      <c r="RP43" s="451"/>
      <c r="RQ43" s="451"/>
      <c r="RR43" s="451"/>
      <c r="RS43" s="451"/>
      <c r="RT43" s="451"/>
      <c r="RU43" s="451"/>
      <c r="RV43" s="451"/>
      <c r="RW43" s="451"/>
      <c r="RX43" s="451"/>
      <c r="RY43" s="451"/>
      <c r="RZ43" s="451"/>
      <c r="SA43" s="451"/>
      <c r="SB43" s="451"/>
      <c r="SC43" s="451"/>
      <c r="SD43" s="451"/>
      <c r="SE43" s="451"/>
      <c r="SF43" s="451"/>
      <c r="SG43" s="451"/>
      <c r="SH43" s="451"/>
      <c r="SI43" s="451"/>
      <c r="SJ43" s="451"/>
      <c r="SK43" s="451"/>
      <c r="SL43" s="451"/>
      <c r="SM43" s="451"/>
      <c r="SN43" s="451"/>
      <c r="SO43" s="451"/>
      <c r="SP43" s="451"/>
      <c r="SQ43" s="451"/>
      <c r="SR43" s="451"/>
      <c r="SS43" s="451"/>
      <c r="ST43" s="451"/>
      <c r="SU43" s="451"/>
      <c r="SV43" s="451"/>
      <c r="SW43" s="451"/>
      <c r="SX43" s="451"/>
      <c r="SY43" s="451"/>
      <c r="SZ43" s="451"/>
      <c r="TA43" s="451"/>
      <c r="TB43" s="451"/>
      <c r="TC43" s="451"/>
      <c r="TD43" s="451"/>
      <c r="TE43" s="451"/>
      <c r="TF43" s="451"/>
      <c r="TG43" s="451"/>
      <c r="TH43" s="451"/>
      <c r="TI43" s="451"/>
      <c r="TJ43" s="451"/>
      <c r="TK43" s="451"/>
      <c r="TL43" s="451"/>
      <c r="TM43" s="451"/>
      <c r="TN43" s="451"/>
      <c r="TO43" s="451"/>
      <c r="TP43" s="451"/>
      <c r="TQ43" s="451"/>
      <c r="TR43" s="451"/>
      <c r="TS43" s="451"/>
      <c r="TT43" s="451"/>
      <c r="TU43" s="451"/>
      <c r="TV43" s="451"/>
      <c r="TW43" s="451"/>
      <c r="TX43" s="451"/>
      <c r="TY43" s="451"/>
      <c r="TZ43" s="451"/>
      <c r="UA43" s="451"/>
      <c r="UB43" s="451"/>
      <c r="UC43" s="451"/>
      <c r="UD43" s="451"/>
      <c r="UE43" s="451"/>
      <c r="UF43" s="451"/>
      <c r="UG43" s="451"/>
      <c r="UH43" s="451"/>
      <c r="UI43" s="451"/>
      <c r="UJ43" s="451"/>
      <c r="UK43" s="451"/>
      <c r="UL43" s="451"/>
      <c r="UM43" s="451"/>
      <c r="UN43" s="451"/>
      <c r="UO43" s="451"/>
      <c r="UP43" s="451"/>
      <c r="UQ43" s="451"/>
      <c r="UR43" s="451"/>
      <c r="US43" s="451"/>
      <c r="UT43" s="451"/>
      <c r="UU43" s="451"/>
      <c r="UV43" s="451"/>
      <c r="UW43" s="451"/>
      <c r="UX43" s="451"/>
      <c r="UY43" s="451"/>
      <c r="UZ43" s="451"/>
      <c r="VA43" s="451"/>
      <c r="VB43" s="451"/>
      <c r="VC43" s="451"/>
      <c r="VD43" s="451"/>
      <c r="VE43" s="451"/>
      <c r="VF43" s="451"/>
      <c r="VG43" s="451"/>
      <c r="VH43" s="451"/>
      <c r="VI43" s="451"/>
      <c r="VJ43" s="451"/>
      <c r="VK43" s="451"/>
      <c r="VL43" s="451"/>
      <c r="VM43" s="451"/>
      <c r="VN43" s="451"/>
      <c r="VO43" s="451"/>
      <c r="VP43" s="451"/>
      <c r="VQ43" s="451"/>
      <c r="VR43" s="451"/>
      <c r="VS43" s="451"/>
      <c r="VT43" s="451"/>
      <c r="VU43" s="451"/>
      <c r="VV43" s="451"/>
      <c r="VW43" s="451"/>
      <c r="VX43" s="451"/>
      <c r="VY43" s="451"/>
      <c r="VZ43" s="451"/>
      <c r="WA43" s="451"/>
      <c r="WB43" s="451"/>
      <c r="WC43" s="451"/>
      <c r="WD43" s="451"/>
      <c r="WE43" s="451"/>
      <c r="WF43" s="451"/>
      <c r="WG43" s="451"/>
      <c r="WH43" s="451"/>
      <c r="WI43" s="451"/>
      <c r="WJ43" s="451"/>
      <c r="WK43" s="451"/>
      <c r="WL43" s="451"/>
      <c r="WM43" s="451"/>
      <c r="WN43" s="451"/>
      <c r="WO43" s="451"/>
      <c r="WP43" s="451"/>
      <c r="WQ43" s="451"/>
      <c r="WR43" s="451"/>
      <c r="WS43" s="451"/>
      <c r="WT43" s="451"/>
      <c r="WU43" s="451"/>
      <c r="WV43" s="451"/>
      <c r="WW43" s="451"/>
      <c r="WX43" s="451"/>
      <c r="WY43" s="451"/>
      <c r="WZ43" s="451"/>
      <c r="XA43" s="451"/>
      <c r="XB43" s="451"/>
      <c r="XC43" s="451"/>
      <c r="XD43" s="451"/>
      <c r="XE43" s="451"/>
      <c r="XF43" s="451"/>
      <c r="XG43" s="451"/>
      <c r="XH43" s="451"/>
      <c r="XI43" s="451"/>
      <c r="XJ43" s="451"/>
      <c r="XK43" s="451"/>
      <c r="XL43" s="451"/>
      <c r="XM43" s="451"/>
      <c r="XN43" s="451"/>
      <c r="XO43" s="451"/>
      <c r="XP43" s="451"/>
      <c r="XQ43" s="451"/>
      <c r="XR43" s="451"/>
      <c r="XS43" s="451"/>
      <c r="XT43" s="451"/>
      <c r="XU43" s="451"/>
      <c r="XV43" s="451"/>
      <c r="XW43" s="451"/>
      <c r="XX43" s="451"/>
      <c r="XY43" s="451"/>
      <c r="XZ43" s="451"/>
      <c r="YA43" s="451"/>
      <c r="YB43" s="451"/>
      <c r="YC43" s="451"/>
      <c r="YD43" s="451"/>
      <c r="YE43" s="451"/>
      <c r="YF43" s="451"/>
      <c r="YG43" s="451"/>
      <c r="YH43" s="451"/>
      <c r="YI43" s="451"/>
      <c r="YJ43" s="451"/>
      <c r="YK43" s="451"/>
      <c r="YL43" s="451"/>
      <c r="YM43" s="451"/>
      <c r="YN43" s="451"/>
      <c r="YO43" s="451"/>
      <c r="YP43" s="451"/>
      <c r="YQ43" s="451"/>
      <c r="YR43" s="451"/>
      <c r="YS43" s="451"/>
      <c r="YT43" s="451"/>
      <c r="YU43" s="451"/>
      <c r="YV43" s="451"/>
      <c r="YW43" s="451"/>
      <c r="YX43" s="451"/>
      <c r="YY43" s="451"/>
      <c r="YZ43" s="451"/>
      <c r="ZA43" s="451"/>
      <c r="ZB43" s="451"/>
      <c r="ZC43" s="451"/>
      <c r="ZD43" s="451"/>
      <c r="ZE43" s="451"/>
      <c r="ZF43" s="451"/>
      <c r="ZG43" s="451"/>
      <c r="ZH43" s="451"/>
      <c r="ZI43" s="451"/>
      <c r="ZJ43" s="451"/>
      <c r="ZK43" s="451"/>
      <c r="ZL43" s="451"/>
      <c r="ZM43" s="451"/>
      <c r="ZN43" s="451"/>
      <c r="ZO43" s="451"/>
      <c r="ZP43" s="451"/>
      <c r="ZQ43" s="451"/>
      <c r="ZR43" s="451"/>
      <c r="ZS43" s="451"/>
      <c r="ZT43" s="451"/>
      <c r="ZU43" s="451"/>
      <c r="ZV43" s="451"/>
      <c r="ZW43" s="451"/>
      <c r="ZX43" s="451"/>
      <c r="ZY43" s="451"/>
      <c r="ZZ43" s="451"/>
      <c r="AAA43" s="451"/>
      <c r="AAB43" s="451"/>
      <c r="AAC43" s="451"/>
      <c r="AAD43" s="451"/>
      <c r="AAE43" s="451"/>
      <c r="AAF43" s="451"/>
      <c r="AAG43" s="451"/>
      <c r="AAH43" s="451"/>
      <c r="AAI43" s="451"/>
      <c r="AAJ43" s="451"/>
      <c r="AAK43" s="451"/>
      <c r="AAL43" s="451"/>
      <c r="AAM43" s="451"/>
      <c r="AAN43" s="451"/>
      <c r="AAO43" s="451"/>
      <c r="AAP43" s="451"/>
      <c r="AAQ43" s="451"/>
      <c r="AAR43" s="451"/>
      <c r="AAS43" s="451"/>
      <c r="AAT43" s="451"/>
      <c r="AAU43" s="451"/>
      <c r="AAV43" s="451"/>
      <c r="AAW43" s="451"/>
      <c r="AAX43" s="451"/>
      <c r="AAY43" s="451"/>
      <c r="AAZ43" s="451"/>
      <c r="ABA43" s="451"/>
      <c r="ABB43" s="451"/>
      <c r="ABC43" s="451"/>
      <c r="ABD43" s="451"/>
      <c r="ABE43" s="451"/>
      <c r="ABF43" s="451"/>
      <c r="ABG43" s="451"/>
      <c r="ABH43" s="451"/>
      <c r="ABI43" s="451"/>
      <c r="ABJ43" s="451"/>
      <c r="ABK43" s="451"/>
      <c r="ABL43" s="451"/>
      <c r="ABM43" s="451"/>
      <c r="ABN43" s="451"/>
      <c r="ABO43" s="451"/>
      <c r="ABP43" s="451"/>
      <c r="ABQ43" s="451"/>
      <c r="ABR43" s="451"/>
      <c r="ABS43" s="451"/>
      <c r="ABT43" s="451"/>
      <c r="ABU43" s="451"/>
      <c r="ABV43" s="451"/>
    </row>
    <row r="44" spans="1:750" s="374" customFormat="1" ht="26.1" customHeight="1" thickBot="1" x14ac:dyDescent="0.25">
      <c r="A44" s="562" t="s">
        <v>255</v>
      </c>
      <c r="B44" s="563"/>
      <c r="C44" s="563"/>
      <c r="D44" s="563"/>
      <c r="E44" s="563"/>
      <c r="F44" s="563"/>
      <c r="G44" s="563"/>
      <c r="H44" s="563"/>
      <c r="I44" s="564"/>
      <c r="J44" s="377"/>
      <c r="K44" s="565">
        <v>30</v>
      </c>
      <c r="L44" s="566"/>
      <c r="M44" s="497"/>
      <c r="N44" s="567"/>
      <c r="O44" s="567"/>
      <c r="Q44" s="466"/>
      <c r="R44" s="466"/>
      <c r="S44" s="466"/>
      <c r="T44" s="466"/>
      <c r="U44" s="466"/>
      <c r="V44" s="466"/>
      <c r="W44" s="466"/>
      <c r="X44" s="466"/>
      <c r="Y44" s="466"/>
      <c r="Z44" s="466"/>
      <c r="AA44" s="466"/>
      <c r="AB44" s="466"/>
      <c r="AC44" s="466"/>
      <c r="AD44" s="469"/>
      <c r="AE44" s="469">
        <v>30</v>
      </c>
      <c r="AF44" s="476">
        <f>SUM(AD44:AE44)*N44</f>
        <v>0</v>
      </c>
      <c r="AG44" s="469">
        <f>SUM((AD44+AE44)*0.25)</f>
        <v>7.5</v>
      </c>
      <c r="AH44" s="476">
        <f t="shared" si="32"/>
        <v>0</v>
      </c>
      <c r="AI44" s="469">
        <f>SUM(AE44*0.04)</f>
        <v>1.2</v>
      </c>
      <c r="AJ44" s="476">
        <f t="shared" si="33"/>
        <v>0</v>
      </c>
      <c r="AK44" s="469">
        <f>((AD44+AE44+AG44)*0.0775)</f>
        <v>2.90625</v>
      </c>
      <c r="AL44" s="476">
        <f t="shared" si="34"/>
        <v>0</v>
      </c>
      <c r="AM44" s="469">
        <f t="shared" si="35"/>
        <v>41.606250000000003</v>
      </c>
      <c r="AN44" s="469"/>
      <c r="AO44" s="476">
        <f t="shared" si="36"/>
        <v>0</v>
      </c>
      <c r="AP44" s="476">
        <f t="shared" si="37"/>
        <v>0</v>
      </c>
      <c r="AQ44" s="451"/>
      <c r="AR44" s="451"/>
      <c r="AS44" s="451"/>
      <c r="AT44" s="451"/>
      <c r="AU44" s="451"/>
      <c r="AV44" s="451"/>
      <c r="AW44" s="451"/>
      <c r="AX44" s="451"/>
      <c r="AY44" s="451"/>
      <c r="AZ44" s="451"/>
      <c r="BA44" s="451"/>
      <c r="BB44" s="451"/>
      <c r="BC44" s="451"/>
      <c r="BD44" s="451"/>
      <c r="BE44" s="451"/>
      <c r="BF44" s="451"/>
      <c r="BG44" s="451"/>
      <c r="BH44" s="451"/>
      <c r="BI44" s="451"/>
      <c r="BJ44" s="451"/>
      <c r="BK44" s="451"/>
      <c r="BL44" s="451"/>
      <c r="BM44" s="451"/>
      <c r="BN44" s="451"/>
      <c r="BO44" s="451"/>
      <c r="BP44" s="451"/>
      <c r="BQ44" s="451"/>
      <c r="BR44" s="451"/>
      <c r="BS44" s="451"/>
      <c r="BT44" s="451"/>
      <c r="BU44" s="451"/>
      <c r="BV44" s="451"/>
      <c r="BW44" s="451"/>
      <c r="BX44" s="451"/>
      <c r="BY44" s="451"/>
      <c r="BZ44" s="451"/>
      <c r="CA44" s="451"/>
      <c r="CB44" s="451"/>
      <c r="CC44" s="451"/>
      <c r="CD44" s="451"/>
      <c r="CE44" s="451"/>
      <c r="CF44" s="451"/>
      <c r="CG44" s="451"/>
      <c r="CH44" s="451"/>
      <c r="CI44" s="451"/>
      <c r="CJ44" s="451"/>
      <c r="CK44" s="451"/>
      <c r="CL44" s="451"/>
      <c r="CM44" s="451"/>
      <c r="CN44" s="451"/>
      <c r="CO44" s="451"/>
      <c r="CP44" s="451"/>
      <c r="CQ44" s="451"/>
      <c r="CR44" s="451"/>
      <c r="CS44" s="451"/>
      <c r="CT44" s="451"/>
      <c r="CU44" s="451"/>
      <c r="CV44" s="451"/>
      <c r="CW44" s="451"/>
      <c r="CX44" s="451"/>
      <c r="CY44" s="451"/>
      <c r="CZ44" s="451"/>
      <c r="DA44" s="451"/>
      <c r="DB44" s="451"/>
      <c r="DC44" s="451"/>
      <c r="DD44" s="451"/>
      <c r="DE44" s="451"/>
      <c r="DF44" s="451"/>
      <c r="DG44" s="451"/>
      <c r="DH44" s="451"/>
      <c r="DI44" s="451"/>
      <c r="DJ44" s="451"/>
      <c r="DK44" s="451"/>
      <c r="DL44" s="451"/>
      <c r="DM44" s="451"/>
      <c r="DN44" s="451"/>
      <c r="DO44" s="451"/>
      <c r="DP44" s="451"/>
      <c r="DQ44" s="451"/>
      <c r="DR44" s="451"/>
      <c r="DS44" s="451"/>
      <c r="DT44" s="451"/>
      <c r="DU44" s="451"/>
      <c r="DV44" s="451"/>
      <c r="DW44" s="451"/>
      <c r="DX44" s="451"/>
      <c r="DY44" s="451"/>
      <c r="DZ44" s="451"/>
      <c r="EA44" s="451"/>
      <c r="EB44" s="451"/>
      <c r="EC44" s="451"/>
      <c r="ED44" s="451"/>
      <c r="EE44" s="451"/>
      <c r="EF44" s="451"/>
      <c r="EG44" s="451"/>
      <c r="EH44" s="451"/>
      <c r="EI44" s="451"/>
      <c r="EJ44" s="451"/>
      <c r="EK44" s="451"/>
      <c r="EL44" s="451"/>
      <c r="EM44" s="451"/>
      <c r="EN44" s="451"/>
      <c r="EO44" s="451"/>
      <c r="EP44" s="451"/>
      <c r="EQ44" s="451"/>
      <c r="ER44" s="451"/>
      <c r="ES44" s="451"/>
      <c r="ET44" s="451"/>
      <c r="EU44" s="451"/>
      <c r="EV44" s="451"/>
      <c r="EW44" s="451"/>
      <c r="EX44" s="451"/>
      <c r="EY44" s="451"/>
      <c r="EZ44" s="451"/>
      <c r="FA44" s="451"/>
      <c r="FB44" s="451"/>
      <c r="FC44" s="451"/>
      <c r="FD44" s="451"/>
      <c r="FE44" s="451"/>
      <c r="FF44" s="451"/>
      <c r="FG44" s="451"/>
      <c r="FH44" s="451"/>
      <c r="FI44" s="451"/>
      <c r="FJ44" s="451"/>
      <c r="FK44" s="451"/>
      <c r="FL44" s="451"/>
      <c r="FM44" s="451"/>
      <c r="FN44" s="451"/>
      <c r="FO44" s="451"/>
      <c r="FP44" s="451"/>
      <c r="FQ44" s="451"/>
      <c r="FR44" s="451"/>
      <c r="FS44" s="451"/>
      <c r="FT44" s="451"/>
      <c r="FU44" s="451"/>
      <c r="FV44" s="451"/>
      <c r="FW44" s="451"/>
      <c r="FX44" s="451"/>
      <c r="FY44" s="451"/>
      <c r="FZ44" s="451"/>
      <c r="GA44" s="451"/>
      <c r="GB44" s="451"/>
      <c r="GC44" s="451"/>
      <c r="GD44" s="451"/>
      <c r="GE44" s="451"/>
      <c r="GF44" s="451"/>
      <c r="GG44" s="451"/>
      <c r="GH44" s="451"/>
      <c r="GI44" s="451"/>
      <c r="GJ44" s="451"/>
      <c r="GK44" s="451"/>
      <c r="GL44" s="451"/>
      <c r="GM44" s="451"/>
      <c r="GN44" s="451"/>
      <c r="GO44" s="451"/>
      <c r="GP44" s="451"/>
      <c r="GQ44" s="451"/>
      <c r="GR44" s="451"/>
      <c r="GS44" s="451"/>
      <c r="GT44" s="451"/>
      <c r="GU44" s="451"/>
      <c r="GV44" s="451"/>
      <c r="GW44" s="451"/>
      <c r="GX44" s="451"/>
      <c r="GY44" s="451"/>
      <c r="GZ44" s="451"/>
      <c r="HA44" s="451"/>
      <c r="HB44" s="451"/>
      <c r="HC44" s="451"/>
      <c r="HD44" s="451"/>
      <c r="HE44" s="451"/>
      <c r="HF44" s="451"/>
      <c r="HG44" s="451"/>
      <c r="HH44" s="451"/>
      <c r="HI44" s="451"/>
      <c r="HJ44" s="451"/>
      <c r="HK44" s="451"/>
      <c r="HL44" s="451"/>
      <c r="HM44" s="451"/>
      <c r="HN44" s="451"/>
      <c r="HO44" s="451"/>
      <c r="HP44" s="451"/>
      <c r="HQ44" s="451"/>
      <c r="HR44" s="451"/>
      <c r="HS44" s="451"/>
      <c r="HT44" s="451"/>
      <c r="HU44" s="451"/>
      <c r="HV44" s="451"/>
      <c r="HW44" s="451"/>
      <c r="HX44" s="451"/>
      <c r="HY44" s="451"/>
      <c r="HZ44" s="451"/>
      <c r="IA44" s="451"/>
      <c r="IB44" s="451"/>
      <c r="IC44" s="451"/>
      <c r="ID44" s="451"/>
      <c r="IE44" s="451"/>
      <c r="IF44" s="451"/>
      <c r="IG44" s="451"/>
      <c r="IH44" s="451"/>
      <c r="II44" s="451"/>
      <c r="IJ44" s="451"/>
      <c r="IK44" s="451"/>
      <c r="IL44" s="451"/>
      <c r="IM44" s="451"/>
      <c r="IN44" s="451"/>
      <c r="IO44" s="451"/>
      <c r="IP44" s="451"/>
      <c r="IQ44" s="451"/>
      <c r="IR44" s="451"/>
      <c r="IS44" s="451"/>
      <c r="IT44" s="451"/>
      <c r="IU44" s="451"/>
      <c r="IV44" s="451"/>
      <c r="IW44" s="451"/>
      <c r="IX44" s="451"/>
      <c r="IY44" s="451"/>
      <c r="IZ44" s="451"/>
      <c r="JA44" s="451"/>
      <c r="JB44" s="451"/>
      <c r="JC44" s="451"/>
      <c r="JD44" s="451"/>
      <c r="JE44" s="451"/>
      <c r="JF44" s="451"/>
      <c r="JG44" s="451"/>
      <c r="JH44" s="451"/>
      <c r="JI44" s="451"/>
      <c r="JJ44" s="451"/>
      <c r="JK44" s="451"/>
      <c r="JL44" s="451"/>
      <c r="JM44" s="451"/>
      <c r="JN44" s="451"/>
      <c r="JO44" s="451"/>
      <c r="JP44" s="451"/>
      <c r="JQ44" s="451"/>
      <c r="JR44" s="451"/>
      <c r="JS44" s="451"/>
      <c r="JT44" s="451"/>
      <c r="JU44" s="451"/>
      <c r="JV44" s="451"/>
      <c r="JW44" s="451"/>
      <c r="JX44" s="451"/>
      <c r="JY44" s="451"/>
      <c r="JZ44" s="451"/>
      <c r="KA44" s="451"/>
      <c r="KB44" s="451"/>
      <c r="KC44" s="451"/>
      <c r="KD44" s="451"/>
      <c r="KE44" s="451"/>
      <c r="KF44" s="451"/>
      <c r="KG44" s="451"/>
      <c r="KH44" s="451"/>
      <c r="KI44" s="451"/>
      <c r="KJ44" s="451"/>
      <c r="KK44" s="451"/>
      <c r="KL44" s="451"/>
      <c r="KM44" s="451"/>
      <c r="KN44" s="451"/>
      <c r="KO44" s="451"/>
      <c r="KP44" s="451"/>
      <c r="KQ44" s="451"/>
      <c r="KR44" s="451"/>
      <c r="KS44" s="451"/>
      <c r="KT44" s="451"/>
      <c r="KU44" s="451"/>
      <c r="KV44" s="451"/>
      <c r="KW44" s="451"/>
      <c r="KX44" s="451"/>
      <c r="KY44" s="451"/>
      <c r="KZ44" s="451"/>
      <c r="LA44" s="451"/>
      <c r="LB44" s="451"/>
      <c r="LC44" s="451"/>
      <c r="LD44" s="451"/>
      <c r="LE44" s="451"/>
      <c r="LF44" s="451"/>
      <c r="LG44" s="451"/>
      <c r="LH44" s="451"/>
      <c r="LI44" s="451"/>
      <c r="LJ44" s="451"/>
      <c r="LK44" s="451"/>
      <c r="LL44" s="451"/>
      <c r="LM44" s="451"/>
      <c r="LN44" s="451"/>
      <c r="LO44" s="451"/>
      <c r="LP44" s="451"/>
      <c r="LQ44" s="451"/>
      <c r="LR44" s="451"/>
      <c r="LS44" s="451"/>
      <c r="LT44" s="451"/>
      <c r="LU44" s="451"/>
      <c r="LV44" s="451"/>
      <c r="LW44" s="451"/>
      <c r="LX44" s="451"/>
      <c r="LY44" s="451"/>
      <c r="LZ44" s="451"/>
      <c r="MA44" s="451"/>
      <c r="MB44" s="451"/>
      <c r="MC44" s="451"/>
      <c r="MD44" s="451"/>
      <c r="ME44" s="451"/>
      <c r="MF44" s="451"/>
      <c r="MG44" s="451"/>
      <c r="MH44" s="451"/>
      <c r="MI44" s="451"/>
      <c r="MJ44" s="451"/>
      <c r="MK44" s="451"/>
      <c r="ML44" s="451"/>
      <c r="MM44" s="451"/>
      <c r="MN44" s="451"/>
      <c r="MO44" s="451"/>
      <c r="MP44" s="451"/>
      <c r="MQ44" s="451"/>
      <c r="MR44" s="451"/>
      <c r="MS44" s="451"/>
      <c r="MT44" s="451"/>
      <c r="MU44" s="451"/>
      <c r="MV44" s="451"/>
      <c r="MW44" s="451"/>
      <c r="MX44" s="451"/>
      <c r="MY44" s="451"/>
      <c r="MZ44" s="451"/>
      <c r="NA44" s="451"/>
      <c r="NB44" s="451"/>
      <c r="NC44" s="451"/>
      <c r="ND44" s="451"/>
      <c r="NE44" s="451"/>
      <c r="NF44" s="451"/>
      <c r="NG44" s="451"/>
      <c r="NH44" s="451"/>
      <c r="NI44" s="451"/>
      <c r="NJ44" s="451"/>
      <c r="NK44" s="451"/>
      <c r="NL44" s="451"/>
      <c r="NM44" s="451"/>
      <c r="NN44" s="451"/>
      <c r="NO44" s="451"/>
      <c r="NP44" s="451"/>
      <c r="NQ44" s="451"/>
      <c r="NR44" s="451"/>
      <c r="NS44" s="451"/>
      <c r="NT44" s="451"/>
      <c r="NU44" s="451"/>
      <c r="NV44" s="451"/>
      <c r="NW44" s="451"/>
      <c r="NX44" s="451"/>
      <c r="NY44" s="451"/>
      <c r="NZ44" s="451"/>
      <c r="OA44" s="451"/>
      <c r="OB44" s="451"/>
      <c r="OC44" s="451"/>
      <c r="OD44" s="451"/>
      <c r="OE44" s="451"/>
      <c r="OF44" s="451"/>
      <c r="OG44" s="451"/>
      <c r="OH44" s="451"/>
      <c r="OI44" s="451"/>
      <c r="OJ44" s="451"/>
      <c r="OK44" s="451"/>
      <c r="OL44" s="451"/>
      <c r="OM44" s="451"/>
      <c r="ON44" s="451"/>
      <c r="OO44" s="451"/>
      <c r="OP44" s="451"/>
      <c r="OQ44" s="451"/>
      <c r="OR44" s="451"/>
      <c r="OS44" s="451"/>
      <c r="OT44" s="451"/>
      <c r="OU44" s="451"/>
      <c r="OV44" s="451"/>
      <c r="OW44" s="451"/>
      <c r="OX44" s="451"/>
      <c r="OY44" s="451"/>
      <c r="OZ44" s="451"/>
      <c r="PA44" s="451"/>
      <c r="PB44" s="451"/>
      <c r="PC44" s="451"/>
      <c r="PD44" s="451"/>
      <c r="PE44" s="451"/>
      <c r="PF44" s="451"/>
      <c r="PG44" s="451"/>
      <c r="PH44" s="451"/>
      <c r="PI44" s="451"/>
      <c r="PJ44" s="451"/>
      <c r="PK44" s="451"/>
      <c r="PL44" s="451"/>
      <c r="PM44" s="451"/>
      <c r="PN44" s="451"/>
      <c r="PO44" s="451"/>
      <c r="PP44" s="451"/>
      <c r="PQ44" s="451"/>
      <c r="PR44" s="451"/>
      <c r="PS44" s="451"/>
      <c r="PT44" s="451"/>
      <c r="PU44" s="451"/>
      <c r="PV44" s="451"/>
      <c r="PW44" s="451"/>
      <c r="PX44" s="451"/>
      <c r="PY44" s="451"/>
      <c r="PZ44" s="451"/>
      <c r="QA44" s="451"/>
      <c r="QB44" s="451"/>
      <c r="QC44" s="451"/>
      <c r="QD44" s="451"/>
      <c r="QE44" s="451"/>
      <c r="QF44" s="451"/>
      <c r="QG44" s="451"/>
      <c r="QH44" s="451"/>
      <c r="QI44" s="451"/>
      <c r="QJ44" s="451"/>
      <c r="QK44" s="451"/>
      <c r="QL44" s="451"/>
      <c r="QM44" s="451"/>
      <c r="QN44" s="451"/>
      <c r="QO44" s="451"/>
      <c r="QP44" s="451"/>
      <c r="QQ44" s="451"/>
      <c r="QR44" s="451"/>
      <c r="QS44" s="451"/>
      <c r="QT44" s="451"/>
      <c r="QU44" s="451"/>
      <c r="QV44" s="451"/>
      <c r="QW44" s="451"/>
      <c r="QX44" s="451"/>
      <c r="QY44" s="451"/>
      <c r="QZ44" s="451"/>
      <c r="RA44" s="451"/>
      <c r="RB44" s="451"/>
      <c r="RC44" s="451"/>
      <c r="RD44" s="451"/>
      <c r="RE44" s="451"/>
      <c r="RF44" s="451"/>
      <c r="RG44" s="451"/>
      <c r="RH44" s="451"/>
      <c r="RI44" s="451"/>
      <c r="RJ44" s="451"/>
      <c r="RK44" s="451"/>
      <c r="RL44" s="451"/>
      <c r="RM44" s="451"/>
      <c r="RN44" s="451"/>
      <c r="RO44" s="451"/>
      <c r="RP44" s="451"/>
      <c r="RQ44" s="451"/>
      <c r="RR44" s="451"/>
      <c r="RS44" s="451"/>
      <c r="RT44" s="451"/>
      <c r="RU44" s="451"/>
      <c r="RV44" s="451"/>
      <c r="RW44" s="451"/>
      <c r="RX44" s="451"/>
      <c r="RY44" s="451"/>
      <c r="RZ44" s="451"/>
      <c r="SA44" s="451"/>
      <c r="SB44" s="451"/>
      <c r="SC44" s="451"/>
      <c r="SD44" s="451"/>
      <c r="SE44" s="451"/>
      <c r="SF44" s="451"/>
      <c r="SG44" s="451"/>
      <c r="SH44" s="451"/>
      <c r="SI44" s="451"/>
      <c r="SJ44" s="451"/>
      <c r="SK44" s="451"/>
      <c r="SL44" s="451"/>
      <c r="SM44" s="451"/>
      <c r="SN44" s="451"/>
      <c r="SO44" s="451"/>
      <c r="SP44" s="451"/>
      <c r="SQ44" s="451"/>
      <c r="SR44" s="451"/>
      <c r="SS44" s="451"/>
      <c r="ST44" s="451"/>
      <c r="SU44" s="451"/>
      <c r="SV44" s="451"/>
      <c r="SW44" s="451"/>
      <c r="SX44" s="451"/>
      <c r="SY44" s="451"/>
      <c r="SZ44" s="451"/>
      <c r="TA44" s="451"/>
      <c r="TB44" s="451"/>
      <c r="TC44" s="451"/>
      <c r="TD44" s="451"/>
      <c r="TE44" s="451"/>
      <c r="TF44" s="451"/>
      <c r="TG44" s="451"/>
      <c r="TH44" s="451"/>
      <c r="TI44" s="451"/>
      <c r="TJ44" s="451"/>
      <c r="TK44" s="451"/>
      <c r="TL44" s="451"/>
      <c r="TM44" s="451"/>
      <c r="TN44" s="451"/>
      <c r="TO44" s="451"/>
      <c r="TP44" s="451"/>
      <c r="TQ44" s="451"/>
      <c r="TR44" s="451"/>
      <c r="TS44" s="451"/>
      <c r="TT44" s="451"/>
      <c r="TU44" s="451"/>
      <c r="TV44" s="451"/>
      <c r="TW44" s="451"/>
      <c r="TX44" s="451"/>
      <c r="TY44" s="451"/>
      <c r="TZ44" s="451"/>
      <c r="UA44" s="451"/>
      <c r="UB44" s="451"/>
      <c r="UC44" s="451"/>
      <c r="UD44" s="451"/>
      <c r="UE44" s="451"/>
      <c r="UF44" s="451"/>
      <c r="UG44" s="451"/>
      <c r="UH44" s="451"/>
      <c r="UI44" s="451"/>
      <c r="UJ44" s="451"/>
      <c r="UK44" s="451"/>
      <c r="UL44" s="451"/>
      <c r="UM44" s="451"/>
      <c r="UN44" s="451"/>
      <c r="UO44" s="451"/>
      <c r="UP44" s="451"/>
      <c r="UQ44" s="451"/>
      <c r="UR44" s="451"/>
      <c r="US44" s="451"/>
      <c r="UT44" s="451"/>
      <c r="UU44" s="451"/>
      <c r="UV44" s="451"/>
      <c r="UW44" s="451"/>
      <c r="UX44" s="451"/>
      <c r="UY44" s="451"/>
      <c r="UZ44" s="451"/>
      <c r="VA44" s="451"/>
      <c r="VB44" s="451"/>
      <c r="VC44" s="451"/>
      <c r="VD44" s="451"/>
      <c r="VE44" s="451"/>
      <c r="VF44" s="451"/>
      <c r="VG44" s="451"/>
      <c r="VH44" s="451"/>
      <c r="VI44" s="451"/>
      <c r="VJ44" s="451"/>
      <c r="VK44" s="451"/>
      <c r="VL44" s="451"/>
      <c r="VM44" s="451"/>
      <c r="VN44" s="451"/>
      <c r="VO44" s="451"/>
      <c r="VP44" s="451"/>
      <c r="VQ44" s="451"/>
      <c r="VR44" s="451"/>
      <c r="VS44" s="451"/>
      <c r="VT44" s="451"/>
      <c r="VU44" s="451"/>
      <c r="VV44" s="451"/>
      <c r="VW44" s="451"/>
      <c r="VX44" s="451"/>
      <c r="VY44" s="451"/>
      <c r="VZ44" s="451"/>
      <c r="WA44" s="451"/>
      <c r="WB44" s="451"/>
      <c r="WC44" s="451"/>
      <c r="WD44" s="451"/>
      <c r="WE44" s="451"/>
      <c r="WF44" s="451"/>
      <c r="WG44" s="451"/>
      <c r="WH44" s="451"/>
      <c r="WI44" s="451"/>
      <c r="WJ44" s="451"/>
      <c r="WK44" s="451"/>
      <c r="WL44" s="451"/>
      <c r="WM44" s="451"/>
      <c r="WN44" s="451"/>
      <c r="WO44" s="451"/>
      <c r="WP44" s="451"/>
      <c r="WQ44" s="451"/>
      <c r="WR44" s="451"/>
      <c r="WS44" s="451"/>
      <c r="WT44" s="451"/>
      <c r="WU44" s="451"/>
      <c r="WV44" s="451"/>
      <c r="WW44" s="451"/>
      <c r="WX44" s="451"/>
      <c r="WY44" s="451"/>
      <c r="WZ44" s="451"/>
      <c r="XA44" s="451"/>
      <c r="XB44" s="451"/>
      <c r="XC44" s="451"/>
      <c r="XD44" s="451"/>
      <c r="XE44" s="451"/>
      <c r="XF44" s="451"/>
      <c r="XG44" s="451"/>
      <c r="XH44" s="451"/>
      <c r="XI44" s="451"/>
      <c r="XJ44" s="451"/>
      <c r="XK44" s="451"/>
      <c r="XL44" s="451"/>
      <c r="XM44" s="451"/>
      <c r="XN44" s="451"/>
      <c r="XO44" s="451"/>
      <c r="XP44" s="451"/>
      <c r="XQ44" s="451"/>
      <c r="XR44" s="451"/>
      <c r="XS44" s="451"/>
      <c r="XT44" s="451"/>
      <c r="XU44" s="451"/>
      <c r="XV44" s="451"/>
      <c r="XW44" s="451"/>
      <c r="XX44" s="451"/>
      <c r="XY44" s="451"/>
      <c r="XZ44" s="451"/>
      <c r="YA44" s="451"/>
      <c r="YB44" s="451"/>
      <c r="YC44" s="451"/>
      <c r="YD44" s="451"/>
      <c r="YE44" s="451"/>
      <c r="YF44" s="451"/>
      <c r="YG44" s="451"/>
      <c r="YH44" s="451"/>
      <c r="YI44" s="451"/>
      <c r="YJ44" s="451"/>
      <c r="YK44" s="451"/>
      <c r="YL44" s="451"/>
      <c r="YM44" s="451"/>
      <c r="YN44" s="451"/>
      <c r="YO44" s="451"/>
      <c r="YP44" s="451"/>
      <c r="YQ44" s="451"/>
      <c r="YR44" s="451"/>
      <c r="YS44" s="451"/>
      <c r="YT44" s="451"/>
      <c r="YU44" s="451"/>
      <c r="YV44" s="451"/>
      <c r="YW44" s="451"/>
      <c r="YX44" s="451"/>
      <c r="YY44" s="451"/>
      <c r="YZ44" s="451"/>
      <c r="ZA44" s="451"/>
      <c r="ZB44" s="451"/>
      <c r="ZC44" s="451"/>
      <c r="ZD44" s="451"/>
      <c r="ZE44" s="451"/>
      <c r="ZF44" s="451"/>
      <c r="ZG44" s="451"/>
      <c r="ZH44" s="451"/>
      <c r="ZI44" s="451"/>
      <c r="ZJ44" s="451"/>
      <c r="ZK44" s="451"/>
      <c r="ZL44" s="451"/>
      <c r="ZM44" s="451"/>
      <c r="ZN44" s="451"/>
      <c r="ZO44" s="451"/>
      <c r="ZP44" s="451"/>
      <c r="ZQ44" s="451"/>
      <c r="ZR44" s="451"/>
      <c r="ZS44" s="451"/>
      <c r="ZT44" s="451"/>
      <c r="ZU44" s="451"/>
      <c r="ZV44" s="451"/>
      <c r="ZW44" s="451"/>
      <c r="ZX44" s="451"/>
      <c r="ZY44" s="451"/>
      <c r="ZZ44" s="451"/>
      <c r="AAA44" s="451"/>
      <c r="AAB44" s="451"/>
      <c r="AAC44" s="451"/>
      <c r="AAD44" s="451"/>
      <c r="AAE44" s="451"/>
      <c r="AAF44" s="451"/>
      <c r="AAG44" s="451"/>
      <c r="AAH44" s="451"/>
      <c r="AAI44" s="451"/>
      <c r="AAJ44" s="451"/>
      <c r="AAK44" s="451"/>
      <c r="AAL44" s="451"/>
      <c r="AAM44" s="451"/>
      <c r="AAN44" s="451"/>
      <c r="AAO44" s="451"/>
      <c r="AAP44" s="451"/>
      <c r="AAQ44" s="451"/>
      <c r="AAR44" s="451"/>
      <c r="AAS44" s="451"/>
      <c r="AAT44" s="451"/>
      <c r="AAU44" s="451"/>
      <c r="AAV44" s="451"/>
      <c r="AAW44" s="451"/>
      <c r="AAX44" s="451"/>
      <c r="AAY44" s="451"/>
      <c r="AAZ44" s="451"/>
      <c r="ABA44" s="451"/>
      <c r="ABB44" s="451"/>
      <c r="ABC44" s="451"/>
      <c r="ABD44" s="451"/>
      <c r="ABE44" s="451"/>
      <c r="ABF44" s="451"/>
      <c r="ABG44" s="451"/>
      <c r="ABH44" s="451"/>
      <c r="ABI44" s="451"/>
      <c r="ABJ44" s="451"/>
      <c r="ABK44" s="451"/>
      <c r="ABL44" s="451"/>
      <c r="ABM44" s="451"/>
      <c r="ABN44" s="451"/>
      <c r="ABO44" s="451"/>
      <c r="ABP44" s="451"/>
      <c r="ABQ44" s="451"/>
      <c r="ABR44" s="451"/>
      <c r="ABS44" s="451"/>
      <c r="ABT44" s="451"/>
      <c r="ABU44" s="451"/>
      <c r="ABV44" s="451"/>
    </row>
    <row r="45" spans="1:750" s="39" customFormat="1" ht="18.75" thickBot="1" x14ac:dyDescent="0.25">
      <c r="A45" s="391" t="s">
        <v>248</v>
      </c>
      <c r="B45" s="392"/>
      <c r="C45" s="392"/>
      <c r="D45" s="392"/>
      <c r="E45" s="392"/>
      <c r="F45" s="393"/>
      <c r="G45" s="519"/>
      <c r="H45" s="519"/>
      <c r="I45" s="519"/>
      <c r="J45" s="520"/>
      <c r="K45" s="520"/>
      <c r="L45" s="519"/>
      <c r="M45" s="519"/>
      <c r="N45" s="521"/>
      <c r="O45" s="522"/>
      <c r="P45" s="21"/>
      <c r="Q45" s="467"/>
      <c r="R45" s="467"/>
      <c r="S45" s="467"/>
      <c r="T45" s="467"/>
      <c r="U45" s="467"/>
      <c r="V45" s="467"/>
      <c r="W45" s="467"/>
      <c r="X45" s="467"/>
      <c r="Y45" s="467"/>
      <c r="Z45" s="467"/>
      <c r="AA45" s="467"/>
      <c r="AB45" s="467"/>
      <c r="AC45" s="467"/>
      <c r="AD45" s="468"/>
      <c r="AE45" s="468"/>
      <c r="AF45" s="468">
        <f>SUM(AF43:AF44)</f>
        <v>0</v>
      </c>
      <c r="AG45" s="468"/>
      <c r="AH45" s="468">
        <f t="shared" ref="AH45:AP45" si="38">SUM(AH43:AH44)</f>
        <v>0</v>
      </c>
      <c r="AI45" s="468"/>
      <c r="AJ45" s="468">
        <f t="shared" si="38"/>
        <v>0</v>
      </c>
      <c r="AK45" s="468"/>
      <c r="AL45" s="468">
        <f t="shared" si="38"/>
        <v>0</v>
      </c>
      <c r="AM45" s="468"/>
      <c r="AN45" s="468"/>
      <c r="AO45" s="468">
        <f t="shared" si="38"/>
        <v>0</v>
      </c>
      <c r="AP45" s="468">
        <f t="shared" si="38"/>
        <v>0</v>
      </c>
      <c r="AQ45" s="448"/>
      <c r="AR45" s="448"/>
      <c r="AS45" s="448"/>
      <c r="AT45" s="448"/>
      <c r="AU45" s="448"/>
      <c r="AV45" s="448"/>
      <c r="AW45" s="448"/>
      <c r="AX45" s="448"/>
      <c r="AY45" s="448"/>
      <c r="AZ45" s="448"/>
      <c r="BA45" s="448"/>
      <c r="BB45" s="448"/>
      <c r="BC45" s="448"/>
      <c r="BD45" s="448"/>
      <c r="BE45" s="448"/>
      <c r="BF45" s="448"/>
      <c r="BG45" s="448"/>
      <c r="BH45" s="448"/>
      <c r="BI45" s="448"/>
      <c r="BJ45" s="448"/>
      <c r="BK45" s="448"/>
      <c r="BL45" s="448"/>
      <c r="BM45" s="448"/>
      <c r="BN45" s="448"/>
      <c r="BO45" s="448"/>
      <c r="BP45" s="448"/>
      <c r="BQ45" s="448"/>
      <c r="BR45" s="448"/>
      <c r="BS45" s="448"/>
      <c r="BT45" s="448"/>
      <c r="BU45" s="448"/>
      <c r="BV45" s="448"/>
      <c r="BW45" s="448"/>
      <c r="BX45" s="448"/>
      <c r="BY45" s="448"/>
      <c r="BZ45" s="448"/>
      <c r="CA45" s="448"/>
      <c r="CB45" s="448"/>
      <c r="CC45" s="448"/>
      <c r="CD45" s="448"/>
      <c r="CE45" s="448"/>
      <c r="CF45" s="448"/>
      <c r="CG45" s="448"/>
      <c r="CH45" s="448"/>
      <c r="CI45" s="448"/>
      <c r="CJ45" s="448"/>
      <c r="CK45" s="448"/>
      <c r="CL45" s="448"/>
      <c r="CM45" s="448"/>
      <c r="CN45" s="448"/>
      <c r="CO45" s="448"/>
      <c r="CP45" s="448"/>
      <c r="CQ45" s="448"/>
      <c r="CR45" s="448"/>
      <c r="CS45" s="448"/>
      <c r="CT45" s="448"/>
      <c r="CU45" s="448"/>
      <c r="CV45" s="448"/>
      <c r="CW45" s="448"/>
      <c r="CX45" s="448"/>
      <c r="CY45" s="448"/>
      <c r="CZ45" s="448"/>
      <c r="DA45" s="448"/>
      <c r="DB45" s="448"/>
      <c r="DC45" s="448"/>
      <c r="DD45" s="448"/>
      <c r="DE45" s="448"/>
      <c r="DF45" s="448"/>
      <c r="DG45" s="448"/>
      <c r="DH45" s="448"/>
      <c r="DI45" s="448"/>
      <c r="DJ45" s="448"/>
      <c r="DK45" s="448"/>
      <c r="DL45" s="448"/>
      <c r="DM45" s="448"/>
      <c r="DN45" s="448"/>
      <c r="DO45" s="448"/>
      <c r="DP45" s="448"/>
      <c r="DQ45" s="448"/>
      <c r="DR45" s="448"/>
      <c r="DS45" s="448"/>
      <c r="DT45" s="448"/>
      <c r="DU45" s="448"/>
      <c r="DV45" s="448"/>
      <c r="DW45" s="448"/>
      <c r="DX45" s="448"/>
      <c r="DY45" s="448"/>
      <c r="DZ45" s="448"/>
      <c r="EA45" s="448"/>
      <c r="EB45" s="448"/>
      <c r="EC45" s="448"/>
      <c r="ED45" s="448"/>
      <c r="EE45" s="448"/>
      <c r="EF45" s="448"/>
      <c r="EG45" s="448"/>
      <c r="EH45" s="448"/>
      <c r="EI45" s="448"/>
      <c r="EJ45" s="448"/>
      <c r="EK45" s="448"/>
      <c r="EL45" s="448"/>
      <c r="EM45" s="448"/>
      <c r="EN45" s="448"/>
      <c r="EO45" s="448"/>
      <c r="EP45" s="448"/>
      <c r="EQ45" s="448"/>
      <c r="ER45" s="448"/>
      <c r="ES45" s="448"/>
      <c r="ET45" s="448"/>
      <c r="EU45" s="448"/>
      <c r="EV45" s="448"/>
      <c r="EW45" s="448"/>
      <c r="EX45" s="448"/>
      <c r="EY45" s="448"/>
      <c r="EZ45" s="448"/>
      <c r="FA45" s="448"/>
      <c r="FB45" s="448"/>
      <c r="FC45" s="448"/>
      <c r="FD45" s="448"/>
      <c r="FE45" s="448"/>
      <c r="FF45" s="448"/>
      <c r="FG45" s="448"/>
      <c r="FH45" s="448"/>
      <c r="FI45" s="448"/>
      <c r="FJ45" s="448"/>
      <c r="FK45" s="448"/>
      <c r="FL45" s="448"/>
      <c r="FM45" s="448"/>
      <c r="FN45" s="448"/>
      <c r="FO45" s="448"/>
      <c r="FP45" s="448"/>
      <c r="FQ45" s="448"/>
      <c r="FR45" s="448"/>
      <c r="FS45" s="448"/>
      <c r="FT45" s="448"/>
      <c r="FU45" s="448"/>
      <c r="FV45" s="448"/>
      <c r="FW45" s="448"/>
      <c r="FX45" s="448"/>
      <c r="FY45" s="448"/>
      <c r="FZ45" s="448"/>
      <c r="GA45" s="448"/>
      <c r="GB45" s="448"/>
      <c r="GC45" s="448"/>
      <c r="GD45" s="448"/>
      <c r="GE45" s="448"/>
      <c r="GF45" s="448"/>
      <c r="GG45" s="448"/>
      <c r="GH45" s="448"/>
      <c r="GI45" s="448"/>
      <c r="GJ45" s="448"/>
      <c r="GK45" s="448"/>
      <c r="GL45" s="448"/>
      <c r="GM45" s="448"/>
      <c r="GN45" s="448"/>
      <c r="GO45" s="448"/>
      <c r="GP45" s="448"/>
      <c r="GQ45" s="448"/>
      <c r="GR45" s="448"/>
      <c r="GS45" s="448"/>
      <c r="GT45" s="448"/>
      <c r="GU45" s="448"/>
      <c r="GV45" s="448"/>
      <c r="GW45" s="448"/>
      <c r="GX45" s="448"/>
      <c r="GY45" s="448"/>
      <c r="GZ45" s="448"/>
      <c r="HA45" s="448"/>
      <c r="HB45" s="448"/>
      <c r="HC45" s="448"/>
      <c r="HD45" s="448"/>
      <c r="HE45" s="448"/>
      <c r="HF45" s="448"/>
      <c r="HG45" s="448"/>
      <c r="HH45" s="448"/>
      <c r="HI45" s="448"/>
      <c r="HJ45" s="448"/>
      <c r="HK45" s="448"/>
      <c r="HL45" s="448"/>
      <c r="HM45" s="448"/>
      <c r="HN45" s="448"/>
      <c r="HO45" s="448"/>
      <c r="HP45" s="448"/>
      <c r="HQ45" s="448"/>
      <c r="HR45" s="448"/>
      <c r="HS45" s="448"/>
      <c r="HT45" s="448"/>
      <c r="HU45" s="448"/>
      <c r="HV45" s="448"/>
      <c r="HW45" s="448"/>
      <c r="HX45" s="448"/>
      <c r="HY45" s="448"/>
      <c r="HZ45" s="448"/>
      <c r="IA45" s="448"/>
      <c r="IB45" s="448"/>
      <c r="IC45" s="448"/>
      <c r="ID45" s="448"/>
      <c r="IE45" s="448"/>
      <c r="IF45" s="448"/>
      <c r="IG45" s="448"/>
      <c r="IH45" s="448"/>
      <c r="II45" s="448"/>
      <c r="IJ45" s="448"/>
      <c r="IK45" s="448"/>
      <c r="IL45" s="448"/>
      <c r="IM45" s="448"/>
      <c r="IN45" s="448"/>
      <c r="IO45" s="448"/>
      <c r="IP45" s="448"/>
      <c r="IQ45" s="448"/>
      <c r="IR45" s="448"/>
      <c r="IS45" s="448"/>
      <c r="IT45" s="448"/>
      <c r="IU45" s="448"/>
      <c r="IV45" s="448"/>
      <c r="IW45" s="448"/>
      <c r="IX45" s="448"/>
      <c r="IY45" s="448"/>
      <c r="IZ45" s="448"/>
      <c r="JA45" s="448"/>
      <c r="JB45" s="448"/>
      <c r="JC45" s="448"/>
      <c r="JD45" s="448"/>
      <c r="JE45" s="448"/>
      <c r="JF45" s="448"/>
      <c r="JG45" s="448"/>
      <c r="JH45" s="448"/>
      <c r="JI45" s="448"/>
      <c r="JJ45" s="448"/>
      <c r="JK45" s="448"/>
      <c r="JL45" s="448"/>
      <c r="JM45" s="448"/>
      <c r="JN45" s="448"/>
      <c r="JO45" s="448"/>
      <c r="JP45" s="448"/>
      <c r="JQ45" s="448"/>
      <c r="JR45" s="448"/>
      <c r="JS45" s="448"/>
      <c r="JT45" s="448"/>
      <c r="JU45" s="448"/>
      <c r="JV45" s="448"/>
      <c r="JW45" s="448"/>
      <c r="JX45" s="448"/>
      <c r="JY45" s="448"/>
      <c r="JZ45" s="448"/>
      <c r="KA45" s="448"/>
      <c r="KB45" s="448"/>
      <c r="KC45" s="448"/>
      <c r="KD45" s="448"/>
      <c r="KE45" s="448"/>
      <c r="KF45" s="448"/>
      <c r="KG45" s="448"/>
      <c r="KH45" s="448"/>
      <c r="KI45" s="448"/>
      <c r="KJ45" s="448"/>
      <c r="KK45" s="448"/>
      <c r="KL45" s="448"/>
      <c r="KM45" s="448"/>
      <c r="KN45" s="448"/>
      <c r="KO45" s="448"/>
      <c r="KP45" s="448"/>
      <c r="KQ45" s="448"/>
      <c r="KR45" s="448"/>
      <c r="KS45" s="448"/>
      <c r="KT45" s="448"/>
      <c r="KU45" s="448"/>
      <c r="KV45" s="448"/>
      <c r="KW45" s="448"/>
      <c r="KX45" s="448"/>
      <c r="KY45" s="448"/>
      <c r="KZ45" s="448"/>
      <c r="LA45" s="448"/>
      <c r="LB45" s="448"/>
      <c r="LC45" s="448"/>
      <c r="LD45" s="448"/>
      <c r="LE45" s="448"/>
      <c r="LF45" s="448"/>
      <c r="LG45" s="448"/>
      <c r="LH45" s="448"/>
      <c r="LI45" s="448"/>
      <c r="LJ45" s="448"/>
      <c r="LK45" s="448"/>
      <c r="LL45" s="448"/>
      <c r="LM45" s="448"/>
      <c r="LN45" s="448"/>
      <c r="LO45" s="448"/>
      <c r="LP45" s="448"/>
      <c r="LQ45" s="448"/>
      <c r="LR45" s="448"/>
      <c r="LS45" s="448"/>
      <c r="LT45" s="448"/>
      <c r="LU45" s="448"/>
      <c r="LV45" s="448"/>
      <c r="LW45" s="448"/>
      <c r="LX45" s="448"/>
      <c r="LY45" s="448"/>
      <c r="LZ45" s="448"/>
      <c r="MA45" s="448"/>
      <c r="MB45" s="448"/>
      <c r="MC45" s="448"/>
      <c r="MD45" s="448"/>
      <c r="ME45" s="448"/>
      <c r="MF45" s="448"/>
      <c r="MG45" s="448"/>
      <c r="MH45" s="448"/>
      <c r="MI45" s="448"/>
      <c r="MJ45" s="448"/>
      <c r="MK45" s="448"/>
      <c r="ML45" s="448"/>
      <c r="MM45" s="448"/>
      <c r="MN45" s="448"/>
      <c r="MO45" s="448"/>
      <c r="MP45" s="448"/>
      <c r="MQ45" s="448"/>
      <c r="MR45" s="448"/>
      <c r="MS45" s="448"/>
      <c r="MT45" s="448"/>
      <c r="MU45" s="448"/>
      <c r="MV45" s="448"/>
      <c r="MW45" s="448"/>
      <c r="MX45" s="448"/>
      <c r="MY45" s="448"/>
      <c r="MZ45" s="448"/>
      <c r="NA45" s="448"/>
      <c r="NB45" s="448"/>
      <c r="NC45" s="448"/>
      <c r="ND45" s="448"/>
      <c r="NE45" s="448"/>
      <c r="NF45" s="448"/>
      <c r="NG45" s="448"/>
      <c r="NH45" s="448"/>
      <c r="NI45" s="448"/>
      <c r="NJ45" s="448"/>
      <c r="NK45" s="448"/>
      <c r="NL45" s="448"/>
      <c r="NM45" s="448"/>
      <c r="NN45" s="448"/>
      <c r="NO45" s="448"/>
      <c r="NP45" s="448"/>
      <c r="NQ45" s="448"/>
      <c r="NR45" s="448"/>
      <c r="NS45" s="448"/>
      <c r="NT45" s="448"/>
      <c r="NU45" s="448"/>
      <c r="NV45" s="448"/>
      <c r="NW45" s="448"/>
      <c r="NX45" s="448"/>
      <c r="NY45" s="448"/>
      <c r="NZ45" s="448"/>
      <c r="OA45" s="448"/>
      <c r="OB45" s="448"/>
      <c r="OC45" s="448"/>
      <c r="OD45" s="448"/>
      <c r="OE45" s="448"/>
      <c r="OF45" s="448"/>
      <c r="OG45" s="448"/>
      <c r="OH45" s="448"/>
      <c r="OI45" s="448"/>
      <c r="OJ45" s="448"/>
      <c r="OK45" s="448"/>
      <c r="OL45" s="448"/>
      <c r="OM45" s="448"/>
      <c r="ON45" s="448"/>
      <c r="OO45" s="448"/>
      <c r="OP45" s="448"/>
      <c r="OQ45" s="448"/>
      <c r="OR45" s="448"/>
      <c r="OS45" s="448"/>
      <c r="OT45" s="448"/>
      <c r="OU45" s="448"/>
      <c r="OV45" s="448"/>
      <c r="OW45" s="448"/>
      <c r="OX45" s="448"/>
      <c r="OY45" s="448"/>
      <c r="OZ45" s="448"/>
      <c r="PA45" s="448"/>
      <c r="PB45" s="448"/>
      <c r="PC45" s="448"/>
      <c r="PD45" s="448"/>
      <c r="PE45" s="448"/>
      <c r="PF45" s="448"/>
      <c r="PG45" s="448"/>
      <c r="PH45" s="448"/>
      <c r="PI45" s="448"/>
      <c r="PJ45" s="448"/>
      <c r="PK45" s="448"/>
      <c r="PL45" s="448"/>
      <c r="PM45" s="448"/>
      <c r="PN45" s="448"/>
      <c r="PO45" s="448"/>
      <c r="PP45" s="448"/>
      <c r="PQ45" s="448"/>
      <c r="PR45" s="448"/>
      <c r="PS45" s="448"/>
      <c r="PT45" s="448"/>
      <c r="PU45" s="448"/>
      <c r="PV45" s="448"/>
      <c r="PW45" s="448"/>
      <c r="PX45" s="448"/>
      <c r="PY45" s="448"/>
      <c r="PZ45" s="448"/>
      <c r="QA45" s="448"/>
      <c r="QB45" s="448"/>
      <c r="QC45" s="448"/>
      <c r="QD45" s="448"/>
      <c r="QE45" s="448"/>
      <c r="QF45" s="448"/>
      <c r="QG45" s="448"/>
      <c r="QH45" s="448"/>
      <c r="QI45" s="448"/>
      <c r="QJ45" s="448"/>
      <c r="QK45" s="448"/>
      <c r="QL45" s="448"/>
      <c r="QM45" s="448"/>
      <c r="QN45" s="448"/>
      <c r="QO45" s="448"/>
      <c r="QP45" s="448"/>
      <c r="QQ45" s="448"/>
      <c r="QR45" s="448"/>
      <c r="QS45" s="448"/>
      <c r="QT45" s="448"/>
      <c r="QU45" s="448"/>
      <c r="QV45" s="448"/>
      <c r="QW45" s="448"/>
      <c r="QX45" s="448"/>
      <c r="QY45" s="448"/>
      <c r="QZ45" s="448"/>
      <c r="RA45" s="448"/>
      <c r="RB45" s="448"/>
      <c r="RC45" s="448"/>
      <c r="RD45" s="448"/>
      <c r="RE45" s="448"/>
      <c r="RF45" s="448"/>
      <c r="RG45" s="448"/>
      <c r="RH45" s="448"/>
      <c r="RI45" s="448"/>
      <c r="RJ45" s="448"/>
      <c r="RK45" s="448"/>
      <c r="RL45" s="448"/>
      <c r="RM45" s="448"/>
      <c r="RN45" s="448"/>
      <c r="RO45" s="448"/>
      <c r="RP45" s="448"/>
      <c r="RQ45" s="448"/>
      <c r="RR45" s="448"/>
      <c r="RS45" s="448"/>
      <c r="RT45" s="448"/>
      <c r="RU45" s="448"/>
      <c r="RV45" s="448"/>
      <c r="RW45" s="448"/>
      <c r="RX45" s="448"/>
      <c r="RY45" s="448"/>
      <c r="RZ45" s="448"/>
      <c r="SA45" s="448"/>
      <c r="SB45" s="448"/>
      <c r="SC45" s="448"/>
      <c r="SD45" s="448"/>
      <c r="SE45" s="448"/>
      <c r="SF45" s="448"/>
      <c r="SG45" s="448"/>
      <c r="SH45" s="448"/>
      <c r="SI45" s="448"/>
      <c r="SJ45" s="448"/>
      <c r="SK45" s="448"/>
      <c r="SL45" s="448"/>
      <c r="SM45" s="448"/>
      <c r="SN45" s="448"/>
      <c r="SO45" s="448"/>
      <c r="SP45" s="448"/>
      <c r="SQ45" s="448"/>
      <c r="SR45" s="448"/>
      <c r="SS45" s="448"/>
      <c r="ST45" s="448"/>
      <c r="SU45" s="448"/>
      <c r="SV45" s="448"/>
      <c r="SW45" s="448"/>
      <c r="SX45" s="448"/>
      <c r="SY45" s="448"/>
      <c r="SZ45" s="448"/>
      <c r="TA45" s="448"/>
      <c r="TB45" s="448"/>
      <c r="TC45" s="448"/>
      <c r="TD45" s="448"/>
      <c r="TE45" s="448"/>
      <c r="TF45" s="448"/>
      <c r="TG45" s="448"/>
      <c r="TH45" s="448"/>
      <c r="TI45" s="448"/>
      <c r="TJ45" s="448"/>
      <c r="TK45" s="448"/>
      <c r="TL45" s="448"/>
      <c r="TM45" s="448"/>
      <c r="TN45" s="448"/>
      <c r="TO45" s="448"/>
      <c r="TP45" s="448"/>
      <c r="TQ45" s="448"/>
      <c r="TR45" s="448"/>
      <c r="TS45" s="448"/>
      <c r="TT45" s="448"/>
      <c r="TU45" s="448"/>
      <c r="TV45" s="448"/>
      <c r="TW45" s="448"/>
      <c r="TX45" s="448"/>
      <c r="TY45" s="448"/>
      <c r="TZ45" s="448"/>
      <c r="UA45" s="448"/>
      <c r="UB45" s="448"/>
      <c r="UC45" s="448"/>
      <c r="UD45" s="448"/>
      <c r="UE45" s="448"/>
      <c r="UF45" s="448"/>
      <c r="UG45" s="448"/>
      <c r="UH45" s="448"/>
      <c r="UI45" s="448"/>
      <c r="UJ45" s="448"/>
      <c r="UK45" s="448"/>
      <c r="UL45" s="448"/>
      <c r="UM45" s="448"/>
      <c r="UN45" s="448"/>
      <c r="UO45" s="448"/>
      <c r="UP45" s="448"/>
      <c r="UQ45" s="448"/>
      <c r="UR45" s="448"/>
      <c r="US45" s="448"/>
      <c r="UT45" s="448"/>
      <c r="UU45" s="448"/>
      <c r="UV45" s="448"/>
      <c r="UW45" s="448"/>
      <c r="UX45" s="448"/>
      <c r="UY45" s="448"/>
      <c r="UZ45" s="448"/>
      <c r="VA45" s="448"/>
      <c r="VB45" s="448"/>
      <c r="VC45" s="448"/>
      <c r="VD45" s="448"/>
      <c r="VE45" s="448"/>
      <c r="VF45" s="448"/>
      <c r="VG45" s="448"/>
      <c r="VH45" s="448"/>
      <c r="VI45" s="448"/>
      <c r="VJ45" s="448"/>
      <c r="VK45" s="448"/>
      <c r="VL45" s="448"/>
      <c r="VM45" s="448"/>
      <c r="VN45" s="448"/>
      <c r="VO45" s="448"/>
      <c r="VP45" s="448"/>
      <c r="VQ45" s="448"/>
      <c r="VR45" s="448"/>
      <c r="VS45" s="448"/>
      <c r="VT45" s="448"/>
      <c r="VU45" s="448"/>
      <c r="VV45" s="448"/>
      <c r="VW45" s="448"/>
      <c r="VX45" s="448"/>
      <c r="VY45" s="448"/>
      <c r="VZ45" s="448"/>
      <c r="WA45" s="448"/>
      <c r="WB45" s="448"/>
      <c r="WC45" s="448"/>
      <c r="WD45" s="448"/>
      <c r="WE45" s="448"/>
      <c r="WF45" s="448"/>
      <c r="WG45" s="448"/>
      <c r="WH45" s="448"/>
      <c r="WI45" s="448"/>
      <c r="WJ45" s="448"/>
      <c r="WK45" s="448"/>
      <c r="WL45" s="448"/>
      <c r="WM45" s="448"/>
      <c r="WN45" s="448"/>
      <c r="WO45" s="448"/>
      <c r="WP45" s="448"/>
      <c r="WQ45" s="448"/>
      <c r="WR45" s="448"/>
      <c r="WS45" s="448"/>
      <c r="WT45" s="448"/>
      <c r="WU45" s="448"/>
      <c r="WV45" s="448"/>
      <c r="WW45" s="448"/>
      <c r="WX45" s="448"/>
      <c r="WY45" s="448"/>
      <c r="WZ45" s="448"/>
      <c r="XA45" s="448"/>
      <c r="XB45" s="448"/>
      <c r="XC45" s="448"/>
      <c r="XD45" s="448"/>
      <c r="XE45" s="448"/>
      <c r="XF45" s="448"/>
      <c r="XG45" s="448"/>
      <c r="XH45" s="448"/>
      <c r="XI45" s="448"/>
      <c r="XJ45" s="448"/>
      <c r="XK45" s="448"/>
      <c r="XL45" s="448"/>
      <c r="XM45" s="448"/>
      <c r="XN45" s="448"/>
      <c r="XO45" s="448"/>
      <c r="XP45" s="448"/>
      <c r="XQ45" s="448"/>
      <c r="XR45" s="448"/>
      <c r="XS45" s="448"/>
      <c r="XT45" s="448"/>
      <c r="XU45" s="448"/>
      <c r="XV45" s="448"/>
      <c r="XW45" s="448"/>
      <c r="XX45" s="448"/>
      <c r="XY45" s="448"/>
      <c r="XZ45" s="448"/>
      <c r="YA45" s="448"/>
      <c r="YB45" s="448"/>
      <c r="YC45" s="448"/>
      <c r="YD45" s="448"/>
      <c r="YE45" s="448"/>
      <c r="YF45" s="448"/>
      <c r="YG45" s="448"/>
      <c r="YH45" s="448"/>
      <c r="YI45" s="448"/>
      <c r="YJ45" s="448"/>
      <c r="YK45" s="448"/>
      <c r="YL45" s="448"/>
      <c r="YM45" s="448"/>
      <c r="YN45" s="448"/>
      <c r="YO45" s="448"/>
      <c r="YP45" s="448"/>
      <c r="YQ45" s="448"/>
      <c r="YR45" s="448"/>
      <c r="YS45" s="448"/>
      <c r="YT45" s="448"/>
      <c r="YU45" s="448"/>
      <c r="YV45" s="448"/>
      <c r="YW45" s="448"/>
      <c r="YX45" s="448"/>
      <c r="YY45" s="448"/>
      <c r="YZ45" s="448"/>
      <c r="ZA45" s="448"/>
      <c r="ZB45" s="448"/>
      <c r="ZC45" s="448"/>
      <c r="ZD45" s="448"/>
      <c r="ZE45" s="448"/>
      <c r="ZF45" s="448"/>
      <c r="ZG45" s="448"/>
      <c r="ZH45" s="448"/>
      <c r="ZI45" s="448"/>
      <c r="ZJ45" s="448"/>
      <c r="ZK45" s="448"/>
      <c r="ZL45" s="448"/>
      <c r="ZM45" s="448"/>
      <c r="ZN45" s="448"/>
      <c r="ZO45" s="448"/>
      <c r="ZP45" s="448"/>
      <c r="ZQ45" s="448"/>
      <c r="ZR45" s="448"/>
      <c r="ZS45" s="448"/>
      <c r="ZT45" s="448"/>
      <c r="ZU45" s="448"/>
      <c r="ZV45" s="448"/>
      <c r="ZW45" s="448"/>
      <c r="ZX45" s="448"/>
      <c r="ZY45" s="448"/>
      <c r="ZZ45" s="448"/>
      <c r="AAA45" s="448"/>
      <c r="AAB45" s="448"/>
      <c r="AAC45" s="448"/>
      <c r="AAD45" s="448"/>
      <c r="AAE45" s="448"/>
      <c r="AAF45" s="448"/>
      <c r="AAG45" s="448"/>
      <c r="AAH45" s="448"/>
      <c r="AAI45" s="448"/>
      <c r="AAJ45" s="448"/>
      <c r="AAK45" s="448"/>
      <c r="AAL45" s="448"/>
      <c r="AAM45" s="448"/>
      <c r="AAN45" s="448"/>
      <c r="AAO45" s="448"/>
      <c r="AAP45" s="448"/>
      <c r="AAQ45" s="448"/>
      <c r="AAR45" s="448"/>
      <c r="AAS45" s="448"/>
      <c r="AAT45" s="448"/>
      <c r="AAU45" s="448"/>
      <c r="AAV45" s="448"/>
      <c r="AAW45" s="448"/>
      <c r="AAX45" s="448"/>
      <c r="AAY45" s="448"/>
      <c r="AAZ45" s="448"/>
      <c r="ABA45" s="448"/>
      <c r="ABB45" s="448"/>
      <c r="ABC45" s="448"/>
      <c r="ABD45" s="448"/>
      <c r="ABE45" s="448"/>
      <c r="ABF45" s="448"/>
      <c r="ABG45" s="448"/>
      <c r="ABH45" s="448"/>
      <c r="ABI45" s="448"/>
      <c r="ABJ45" s="448"/>
      <c r="ABK45" s="448"/>
      <c r="ABL45" s="448"/>
      <c r="ABM45" s="448"/>
      <c r="ABN45" s="448"/>
      <c r="ABO45" s="448"/>
      <c r="ABP45" s="448"/>
      <c r="ABQ45" s="448"/>
      <c r="ABR45" s="448"/>
      <c r="ABS45" s="448"/>
      <c r="ABT45" s="448"/>
      <c r="ABU45" s="448"/>
      <c r="ABV45" s="448"/>
    </row>
    <row r="46" spans="1:750" ht="26.1" customHeight="1" x14ac:dyDescent="0.2">
      <c r="A46" s="527" t="s">
        <v>249</v>
      </c>
      <c r="B46" s="528"/>
      <c r="C46" s="528"/>
      <c r="D46" s="528"/>
      <c r="E46" s="528"/>
      <c r="F46" s="528"/>
      <c r="G46" s="528"/>
      <c r="H46" s="528"/>
      <c r="I46" s="528"/>
      <c r="J46" s="529"/>
      <c r="K46" s="529"/>
      <c r="L46" s="528"/>
      <c r="M46" s="528"/>
      <c r="N46" s="530"/>
      <c r="O46" s="531"/>
      <c r="Q46" s="466"/>
      <c r="R46" s="466"/>
      <c r="S46" s="466"/>
      <c r="T46" s="466"/>
      <c r="U46" s="466"/>
      <c r="V46" s="466"/>
      <c r="W46" s="466"/>
      <c r="X46" s="466"/>
      <c r="Y46" s="466"/>
      <c r="Z46" s="466"/>
      <c r="AA46" s="466"/>
      <c r="AB46" s="466"/>
      <c r="AC46" s="466"/>
      <c r="AD46" s="469"/>
      <c r="AE46" s="469"/>
      <c r="AF46" s="476"/>
      <c r="AG46" s="469"/>
      <c r="AH46" s="476"/>
      <c r="AI46" s="469"/>
      <c r="AJ46" s="476"/>
      <c r="AK46" s="469"/>
      <c r="AL46" s="476"/>
      <c r="AM46" s="469"/>
      <c r="AN46" s="469"/>
      <c r="AO46" s="476"/>
      <c r="AP46" s="476"/>
      <c r="AQ46" s="448"/>
      <c r="AR46" s="448"/>
      <c r="AS46" s="448"/>
      <c r="AT46" s="448"/>
      <c r="AU46" s="448"/>
      <c r="AV46" s="448"/>
      <c r="AW46" s="448"/>
      <c r="AX46" s="448"/>
      <c r="AY46" s="448"/>
      <c r="AZ46" s="448"/>
      <c r="BA46" s="448"/>
      <c r="BB46" s="448"/>
      <c r="BC46" s="448"/>
      <c r="BD46" s="448"/>
      <c r="BE46" s="448"/>
      <c r="BF46" s="448"/>
      <c r="BG46" s="448"/>
      <c r="BH46" s="448"/>
      <c r="BI46" s="448"/>
      <c r="BJ46" s="448"/>
      <c r="BK46" s="448"/>
      <c r="BL46" s="448"/>
      <c r="BM46" s="448"/>
      <c r="BN46" s="448"/>
      <c r="BO46" s="448"/>
      <c r="BP46" s="448"/>
      <c r="BQ46" s="448"/>
      <c r="BR46" s="448"/>
      <c r="BS46" s="448"/>
      <c r="BT46" s="448"/>
      <c r="BU46" s="448"/>
      <c r="BV46" s="448"/>
      <c r="BW46" s="448"/>
      <c r="BX46" s="448"/>
      <c r="BY46" s="448"/>
      <c r="BZ46" s="448"/>
      <c r="CA46" s="448"/>
      <c r="CB46" s="448"/>
      <c r="CC46" s="448"/>
      <c r="CD46" s="448"/>
      <c r="CE46" s="448"/>
      <c r="CF46" s="448"/>
      <c r="CG46" s="448"/>
      <c r="CH46" s="448"/>
      <c r="CI46" s="448"/>
      <c r="CJ46" s="448"/>
      <c r="CK46" s="448"/>
      <c r="CL46" s="448"/>
      <c r="CM46" s="448"/>
      <c r="CN46" s="448"/>
      <c r="CO46" s="448"/>
      <c r="CP46" s="448"/>
      <c r="CQ46" s="448"/>
      <c r="CR46" s="448"/>
      <c r="CS46" s="448"/>
      <c r="CT46" s="448"/>
      <c r="CU46" s="448"/>
      <c r="CV46" s="448"/>
      <c r="CW46" s="448"/>
      <c r="CX46" s="448"/>
      <c r="CY46" s="448"/>
      <c r="CZ46" s="448"/>
      <c r="DA46" s="448"/>
      <c r="DB46" s="448"/>
      <c r="DC46" s="448"/>
      <c r="DD46" s="448"/>
      <c r="DE46" s="448"/>
      <c r="DF46" s="448"/>
      <c r="DG46" s="448"/>
      <c r="DH46" s="448"/>
      <c r="DI46" s="448"/>
      <c r="DJ46" s="448"/>
      <c r="DK46" s="448"/>
      <c r="DL46" s="448"/>
      <c r="DM46" s="448"/>
      <c r="DN46" s="448"/>
      <c r="DO46" s="448"/>
      <c r="DP46" s="448"/>
      <c r="DQ46" s="448"/>
      <c r="DR46" s="448"/>
      <c r="DS46" s="448"/>
      <c r="DT46" s="448"/>
      <c r="DU46" s="448"/>
      <c r="DV46" s="448"/>
      <c r="DW46" s="448"/>
      <c r="DX46" s="448"/>
      <c r="DY46" s="448"/>
      <c r="DZ46" s="448"/>
      <c r="EA46" s="448"/>
      <c r="EB46" s="448"/>
      <c r="EC46" s="448"/>
      <c r="ED46" s="448"/>
      <c r="EE46" s="448"/>
      <c r="EF46" s="448"/>
      <c r="EG46" s="448"/>
      <c r="EH46" s="448"/>
      <c r="EI46" s="448"/>
      <c r="EJ46" s="448"/>
      <c r="EK46" s="448"/>
      <c r="EL46" s="448"/>
      <c r="EM46" s="448"/>
      <c r="EN46" s="448"/>
      <c r="EO46" s="448"/>
      <c r="EP46" s="448"/>
      <c r="EQ46" s="448"/>
      <c r="ER46" s="448"/>
      <c r="ES46" s="448"/>
      <c r="ET46" s="448"/>
      <c r="EU46" s="448"/>
      <c r="EV46" s="448"/>
      <c r="EW46" s="448"/>
      <c r="EX46" s="448"/>
      <c r="EY46" s="448"/>
      <c r="EZ46" s="448"/>
      <c r="FA46" s="448"/>
      <c r="FB46" s="448"/>
      <c r="FC46" s="448"/>
      <c r="FD46" s="448"/>
      <c r="FE46" s="448"/>
      <c r="FF46" s="448"/>
      <c r="FG46" s="448"/>
      <c r="FH46" s="448"/>
      <c r="FI46" s="448"/>
      <c r="FJ46" s="448"/>
      <c r="FK46" s="448"/>
      <c r="FL46" s="448"/>
      <c r="FM46" s="448"/>
      <c r="FN46" s="448"/>
      <c r="FO46" s="448"/>
      <c r="FP46" s="448"/>
      <c r="FQ46" s="448"/>
      <c r="FR46" s="448"/>
      <c r="FS46" s="448"/>
      <c r="FT46" s="448"/>
      <c r="FU46" s="448"/>
      <c r="FV46" s="448"/>
      <c r="FW46" s="448"/>
      <c r="FX46" s="448"/>
      <c r="FY46" s="448"/>
      <c r="FZ46" s="448"/>
      <c r="GA46" s="448"/>
      <c r="GB46" s="448"/>
      <c r="GC46" s="448"/>
      <c r="GD46" s="448"/>
      <c r="GE46" s="448"/>
      <c r="GF46" s="448"/>
      <c r="GG46" s="448"/>
      <c r="GH46" s="448"/>
      <c r="GI46" s="448"/>
      <c r="GJ46" s="448"/>
      <c r="GK46" s="448"/>
      <c r="GL46" s="448"/>
      <c r="GM46" s="448"/>
      <c r="GN46" s="448"/>
      <c r="GO46" s="448"/>
      <c r="GP46" s="448"/>
      <c r="GQ46" s="448"/>
      <c r="GR46" s="448"/>
      <c r="GS46" s="448"/>
      <c r="GT46" s="448"/>
      <c r="GU46" s="448"/>
      <c r="GV46" s="448"/>
      <c r="GW46" s="448"/>
      <c r="GX46" s="448"/>
      <c r="GY46" s="448"/>
      <c r="GZ46" s="448"/>
      <c r="HA46" s="448"/>
      <c r="HB46" s="448"/>
      <c r="HC46" s="448"/>
      <c r="HD46" s="448"/>
      <c r="HE46" s="448"/>
      <c r="HF46" s="448"/>
      <c r="HG46" s="448"/>
      <c r="HH46" s="448"/>
      <c r="HI46" s="448"/>
      <c r="HJ46" s="448"/>
      <c r="HK46" s="448"/>
      <c r="HL46" s="448"/>
      <c r="HM46" s="448"/>
      <c r="HN46" s="448"/>
      <c r="HO46" s="448"/>
      <c r="HP46" s="448"/>
      <c r="HQ46" s="448"/>
      <c r="HR46" s="448"/>
      <c r="HS46" s="448"/>
      <c r="HT46" s="448"/>
      <c r="HU46" s="448"/>
      <c r="HV46" s="448"/>
      <c r="HW46" s="448"/>
      <c r="HX46" s="448"/>
      <c r="HY46" s="448"/>
      <c r="HZ46" s="448"/>
      <c r="IA46" s="448"/>
      <c r="IB46" s="448"/>
      <c r="IC46" s="448"/>
      <c r="ID46" s="448"/>
      <c r="IE46" s="448"/>
      <c r="IF46" s="448"/>
      <c r="IG46" s="448"/>
      <c r="IH46" s="448"/>
      <c r="II46" s="448"/>
      <c r="IJ46" s="448"/>
      <c r="IK46" s="448"/>
      <c r="IL46" s="448"/>
      <c r="IM46" s="448"/>
      <c r="IN46" s="448"/>
      <c r="IO46" s="448"/>
      <c r="IP46" s="448"/>
      <c r="IQ46" s="448"/>
      <c r="IR46" s="448"/>
      <c r="IS46" s="448"/>
      <c r="IT46" s="448"/>
      <c r="IU46" s="448"/>
      <c r="IV46" s="448"/>
      <c r="IW46" s="448"/>
      <c r="IX46" s="448"/>
      <c r="IY46" s="448"/>
      <c r="IZ46" s="448"/>
      <c r="JA46" s="448"/>
      <c r="JB46" s="448"/>
      <c r="JC46" s="448"/>
      <c r="JD46" s="448"/>
      <c r="JE46" s="448"/>
      <c r="JF46" s="448"/>
      <c r="JG46" s="448"/>
      <c r="JH46" s="448"/>
      <c r="JI46" s="448"/>
      <c r="JJ46" s="448"/>
      <c r="JK46" s="448"/>
      <c r="JL46" s="448"/>
      <c r="JM46" s="448"/>
      <c r="JN46" s="448"/>
      <c r="JO46" s="448"/>
      <c r="JP46" s="448"/>
      <c r="JQ46" s="448"/>
      <c r="JR46" s="448"/>
      <c r="JS46" s="448"/>
      <c r="JT46" s="448"/>
      <c r="JU46" s="448"/>
      <c r="JV46" s="448"/>
      <c r="JW46" s="448"/>
      <c r="JX46" s="448"/>
      <c r="JY46" s="448"/>
      <c r="JZ46" s="448"/>
      <c r="KA46" s="448"/>
      <c r="KB46" s="448"/>
      <c r="KC46" s="448"/>
      <c r="KD46" s="448"/>
      <c r="KE46" s="448"/>
      <c r="KF46" s="448"/>
      <c r="KG46" s="448"/>
      <c r="KH46" s="448"/>
      <c r="KI46" s="448"/>
      <c r="KJ46" s="448"/>
      <c r="KK46" s="448"/>
      <c r="KL46" s="448"/>
      <c r="KM46" s="448"/>
      <c r="KN46" s="448"/>
      <c r="KO46" s="448"/>
      <c r="KP46" s="448"/>
      <c r="KQ46" s="448"/>
      <c r="KR46" s="448"/>
      <c r="KS46" s="448"/>
      <c r="KT46" s="448"/>
      <c r="KU46" s="448"/>
      <c r="KV46" s="448"/>
      <c r="KW46" s="448"/>
      <c r="KX46" s="448"/>
      <c r="KY46" s="448"/>
      <c r="KZ46" s="448"/>
      <c r="LA46" s="448"/>
      <c r="LB46" s="448"/>
      <c r="LC46" s="448"/>
      <c r="LD46" s="448"/>
      <c r="LE46" s="448"/>
      <c r="LF46" s="448"/>
      <c r="LG46" s="448"/>
      <c r="LH46" s="448"/>
      <c r="LI46" s="448"/>
      <c r="LJ46" s="448"/>
      <c r="LK46" s="448"/>
      <c r="LL46" s="448"/>
      <c r="LM46" s="448"/>
      <c r="LN46" s="448"/>
      <c r="LO46" s="448"/>
      <c r="LP46" s="448"/>
      <c r="LQ46" s="448"/>
      <c r="LR46" s="448"/>
      <c r="LS46" s="448"/>
      <c r="LT46" s="448"/>
      <c r="LU46" s="448"/>
      <c r="LV46" s="448"/>
      <c r="LW46" s="448"/>
      <c r="LX46" s="448"/>
      <c r="LY46" s="448"/>
      <c r="LZ46" s="448"/>
      <c r="MA46" s="448"/>
      <c r="MB46" s="448"/>
      <c r="MC46" s="448"/>
      <c r="MD46" s="448"/>
      <c r="ME46" s="448"/>
      <c r="MF46" s="448"/>
      <c r="MG46" s="448"/>
      <c r="MH46" s="448"/>
      <c r="MI46" s="448"/>
      <c r="MJ46" s="448"/>
      <c r="MK46" s="448"/>
      <c r="ML46" s="448"/>
      <c r="MM46" s="448"/>
      <c r="MN46" s="448"/>
      <c r="MO46" s="448"/>
      <c r="MP46" s="448"/>
      <c r="MQ46" s="448"/>
      <c r="MR46" s="448"/>
      <c r="MS46" s="448"/>
      <c r="MT46" s="448"/>
      <c r="MU46" s="448"/>
      <c r="MV46" s="448"/>
      <c r="MW46" s="448"/>
      <c r="MX46" s="448"/>
      <c r="MY46" s="448"/>
      <c r="MZ46" s="448"/>
      <c r="NA46" s="448"/>
      <c r="NB46" s="448"/>
      <c r="NC46" s="448"/>
      <c r="ND46" s="448"/>
      <c r="NE46" s="448"/>
      <c r="NF46" s="448"/>
      <c r="NG46" s="448"/>
      <c r="NH46" s="448"/>
      <c r="NI46" s="448"/>
      <c r="NJ46" s="448"/>
      <c r="NK46" s="448"/>
      <c r="NL46" s="448"/>
      <c r="NM46" s="448"/>
      <c r="NN46" s="448"/>
      <c r="NO46" s="448"/>
      <c r="NP46" s="448"/>
      <c r="NQ46" s="448"/>
      <c r="NR46" s="448"/>
      <c r="NS46" s="448"/>
      <c r="NT46" s="448"/>
      <c r="NU46" s="448"/>
      <c r="NV46" s="448"/>
      <c r="NW46" s="448"/>
      <c r="NX46" s="448"/>
      <c r="NY46" s="448"/>
      <c r="NZ46" s="448"/>
      <c r="OA46" s="448"/>
      <c r="OB46" s="448"/>
      <c r="OC46" s="448"/>
      <c r="OD46" s="448"/>
      <c r="OE46" s="448"/>
      <c r="OF46" s="448"/>
      <c r="OG46" s="448"/>
      <c r="OH46" s="448"/>
      <c r="OI46" s="448"/>
      <c r="OJ46" s="448"/>
      <c r="OK46" s="448"/>
      <c r="OL46" s="448"/>
      <c r="OM46" s="448"/>
      <c r="ON46" s="448"/>
      <c r="OO46" s="448"/>
      <c r="OP46" s="448"/>
      <c r="OQ46" s="448"/>
      <c r="OR46" s="448"/>
      <c r="OS46" s="448"/>
      <c r="OT46" s="448"/>
      <c r="OU46" s="448"/>
      <c r="OV46" s="448"/>
      <c r="OW46" s="448"/>
      <c r="OX46" s="448"/>
      <c r="OY46" s="448"/>
      <c r="OZ46" s="448"/>
      <c r="PA46" s="448"/>
      <c r="PB46" s="448"/>
      <c r="PC46" s="448"/>
      <c r="PD46" s="448"/>
      <c r="PE46" s="448"/>
      <c r="PF46" s="448"/>
      <c r="PG46" s="448"/>
      <c r="PH46" s="448"/>
      <c r="PI46" s="448"/>
      <c r="PJ46" s="448"/>
      <c r="PK46" s="448"/>
      <c r="PL46" s="448"/>
      <c r="PM46" s="448"/>
      <c r="PN46" s="448"/>
      <c r="PO46" s="448"/>
      <c r="PP46" s="448"/>
      <c r="PQ46" s="448"/>
      <c r="PR46" s="448"/>
      <c r="PS46" s="448"/>
      <c r="PT46" s="448"/>
      <c r="PU46" s="448"/>
      <c r="PV46" s="448"/>
      <c r="PW46" s="448"/>
      <c r="PX46" s="448"/>
      <c r="PY46" s="448"/>
      <c r="PZ46" s="448"/>
      <c r="QA46" s="448"/>
      <c r="QB46" s="448"/>
      <c r="QC46" s="448"/>
      <c r="QD46" s="448"/>
      <c r="QE46" s="448"/>
      <c r="QF46" s="448"/>
      <c r="QG46" s="448"/>
      <c r="QH46" s="448"/>
      <c r="QI46" s="448"/>
      <c r="QJ46" s="448"/>
      <c r="QK46" s="448"/>
      <c r="QL46" s="448"/>
      <c r="QM46" s="448"/>
      <c r="QN46" s="448"/>
      <c r="QO46" s="448"/>
      <c r="QP46" s="448"/>
      <c r="QQ46" s="448"/>
      <c r="QR46" s="448"/>
      <c r="QS46" s="448"/>
      <c r="QT46" s="448"/>
      <c r="QU46" s="448"/>
      <c r="QV46" s="448"/>
      <c r="QW46" s="448"/>
      <c r="QX46" s="448"/>
      <c r="QY46" s="448"/>
      <c r="QZ46" s="448"/>
      <c r="RA46" s="448"/>
      <c r="RB46" s="448"/>
      <c r="RC46" s="448"/>
      <c r="RD46" s="448"/>
      <c r="RE46" s="448"/>
      <c r="RF46" s="448"/>
      <c r="RG46" s="448"/>
      <c r="RH46" s="448"/>
      <c r="RI46" s="448"/>
      <c r="RJ46" s="448"/>
      <c r="RK46" s="448"/>
      <c r="RL46" s="448"/>
      <c r="RM46" s="448"/>
      <c r="RN46" s="448"/>
      <c r="RO46" s="448"/>
      <c r="RP46" s="448"/>
      <c r="RQ46" s="448"/>
      <c r="RR46" s="448"/>
      <c r="RS46" s="448"/>
      <c r="RT46" s="448"/>
      <c r="RU46" s="448"/>
      <c r="RV46" s="448"/>
      <c r="RW46" s="448"/>
      <c r="RX46" s="448"/>
      <c r="RY46" s="448"/>
      <c r="RZ46" s="448"/>
      <c r="SA46" s="448"/>
      <c r="SB46" s="448"/>
      <c r="SC46" s="448"/>
      <c r="SD46" s="448"/>
      <c r="SE46" s="448"/>
      <c r="SF46" s="448"/>
      <c r="SG46" s="448"/>
      <c r="SH46" s="448"/>
      <c r="SI46" s="448"/>
      <c r="SJ46" s="448"/>
      <c r="SK46" s="448"/>
      <c r="SL46" s="448"/>
      <c r="SM46" s="448"/>
      <c r="SN46" s="448"/>
      <c r="SO46" s="448"/>
      <c r="SP46" s="448"/>
      <c r="SQ46" s="448"/>
      <c r="SR46" s="448"/>
      <c r="SS46" s="448"/>
      <c r="ST46" s="448"/>
      <c r="SU46" s="448"/>
      <c r="SV46" s="448"/>
      <c r="SW46" s="448"/>
      <c r="SX46" s="448"/>
      <c r="SY46" s="448"/>
      <c r="SZ46" s="448"/>
      <c r="TA46" s="448"/>
      <c r="TB46" s="448"/>
      <c r="TC46" s="448"/>
      <c r="TD46" s="448"/>
      <c r="TE46" s="448"/>
      <c r="TF46" s="448"/>
      <c r="TG46" s="448"/>
      <c r="TH46" s="448"/>
      <c r="TI46" s="448"/>
      <c r="TJ46" s="448"/>
      <c r="TK46" s="448"/>
      <c r="TL46" s="448"/>
      <c r="TM46" s="448"/>
      <c r="TN46" s="448"/>
      <c r="TO46" s="448"/>
      <c r="TP46" s="448"/>
      <c r="TQ46" s="448"/>
      <c r="TR46" s="448"/>
      <c r="TS46" s="448"/>
      <c r="TT46" s="448"/>
      <c r="TU46" s="448"/>
      <c r="TV46" s="448"/>
      <c r="TW46" s="448"/>
      <c r="TX46" s="448"/>
      <c r="TY46" s="448"/>
      <c r="TZ46" s="448"/>
      <c r="UA46" s="448"/>
      <c r="UB46" s="448"/>
      <c r="UC46" s="448"/>
      <c r="UD46" s="448"/>
      <c r="UE46" s="448"/>
      <c r="UF46" s="448"/>
      <c r="UG46" s="448"/>
      <c r="UH46" s="448"/>
      <c r="UI46" s="448"/>
      <c r="UJ46" s="448"/>
      <c r="UK46" s="448"/>
      <c r="UL46" s="448"/>
      <c r="UM46" s="448"/>
      <c r="UN46" s="448"/>
      <c r="UO46" s="448"/>
      <c r="UP46" s="448"/>
      <c r="UQ46" s="448"/>
      <c r="UR46" s="448"/>
      <c r="US46" s="448"/>
      <c r="UT46" s="448"/>
      <c r="UU46" s="448"/>
      <c r="UV46" s="448"/>
      <c r="UW46" s="448"/>
      <c r="UX46" s="448"/>
      <c r="UY46" s="448"/>
      <c r="UZ46" s="448"/>
      <c r="VA46" s="448"/>
      <c r="VB46" s="448"/>
      <c r="VC46" s="448"/>
      <c r="VD46" s="448"/>
      <c r="VE46" s="448"/>
      <c r="VF46" s="448"/>
      <c r="VG46" s="448"/>
      <c r="VH46" s="448"/>
      <c r="VI46" s="448"/>
      <c r="VJ46" s="448"/>
      <c r="VK46" s="448"/>
      <c r="VL46" s="448"/>
      <c r="VM46" s="448"/>
      <c r="VN46" s="448"/>
      <c r="VO46" s="448"/>
      <c r="VP46" s="448"/>
      <c r="VQ46" s="448"/>
      <c r="VR46" s="448"/>
      <c r="VS46" s="448"/>
      <c r="VT46" s="448"/>
      <c r="VU46" s="448"/>
      <c r="VV46" s="448"/>
      <c r="VW46" s="448"/>
      <c r="VX46" s="448"/>
      <c r="VY46" s="448"/>
      <c r="VZ46" s="448"/>
      <c r="WA46" s="448"/>
      <c r="WB46" s="448"/>
      <c r="WC46" s="448"/>
      <c r="WD46" s="448"/>
      <c r="WE46" s="448"/>
      <c r="WF46" s="448"/>
      <c r="WG46" s="448"/>
      <c r="WH46" s="448"/>
      <c r="WI46" s="448"/>
      <c r="WJ46" s="448"/>
      <c r="WK46" s="448"/>
      <c r="WL46" s="448"/>
      <c r="WM46" s="448"/>
      <c r="WN46" s="448"/>
      <c r="WO46" s="448"/>
      <c r="WP46" s="448"/>
      <c r="WQ46" s="448"/>
      <c r="WR46" s="448"/>
      <c r="WS46" s="448"/>
      <c r="WT46" s="448"/>
      <c r="WU46" s="448"/>
      <c r="WV46" s="448"/>
      <c r="WW46" s="448"/>
      <c r="WX46" s="448"/>
      <c r="WY46" s="448"/>
      <c r="WZ46" s="448"/>
      <c r="XA46" s="448"/>
      <c r="XB46" s="448"/>
      <c r="XC46" s="448"/>
      <c r="XD46" s="448"/>
      <c r="XE46" s="448"/>
      <c r="XF46" s="448"/>
      <c r="XG46" s="448"/>
      <c r="XH46" s="448"/>
      <c r="XI46" s="448"/>
      <c r="XJ46" s="448"/>
      <c r="XK46" s="448"/>
      <c r="XL46" s="448"/>
      <c r="XM46" s="448"/>
      <c r="XN46" s="448"/>
      <c r="XO46" s="448"/>
      <c r="XP46" s="448"/>
      <c r="XQ46" s="448"/>
      <c r="XR46" s="448"/>
      <c r="XS46" s="448"/>
      <c r="XT46" s="448"/>
      <c r="XU46" s="448"/>
      <c r="XV46" s="448"/>
      <c r="XW46" s="448"/>
      <c r="XX46" s="448"/>
      <c r="XY46" s="448"/>
      <c r="XZ46" s="448"/>
      <c r="YA46" s="448"/>
      <c r="YB46" s="448"/>
      <c r="YC46" s="448"/>
      <c r="YD46" s="448"/>
      <c r="YE46" s="448"/>
      <c r="YF46" s="448"/>
      <c r="YG46" s="448"/>
      <c r="YH46" s="448"/>
      <c r="YI46" s="448"/>
      <c r="YJ46" s="448"/>
      <c r="YK46" s="448"/>
      <c r="YL46" s="448"/>
      <c r="YM46" s="448"/>
      <c r="YN46" s="448"/>
      <c r="YO46" s="448"/>
      <c r="YP46" s="448"/>
      <c r="YQ46" s="448"/>
      <c r="YR46" s="448"/>
      <c r="YS46" s="448"/>
      <c r="YT46" s="448"/>
      <c r="YU46" s="448"/>
      <c r="YV46" s="448"/>
      <c r="YW46" s="448"/>
      <c r="YX46" s="448"/>
      <c r="YY46" s="448"/>
      <c r="YZ46" s="448"/>
      <c r="ZA46" s="448"/>
      <c r="ZB46" s="448"/>
      <c r="ZC46" s="448"/>
      <c r="ZD46" s="448"/>
      <c r="ZE46" s="448"/>
      <c r="ZF46" s="448"/>
      <c r="ZG46" s="448"/>
      <c r="ZH46" s="448"/>
      <c r="ZI46" s="448"/>
      <c r="ZJ46" s="448"/>
      <c r="ZK46" s="448"/>
      <c r="ZL46" s="448"/>
      <c r="ZM46" s="448"/>
      <c r="ZN46" s="448"/>
      <c r="ZO46" s="448"/>
      <c r="ZP46" s="448"/>
      <c r="ZQ46" s="448"/>
      <c r="ZR46" s="448"/>
      <c r="ZS46" s="448"/>
      <c r="ZT46" s="448"/>
      <c r="ZU46" s="448"/>
      <c r="ZV46" s="448"/>
      <c r="ZW46" s="448"/>
      <c r="ZX46" s="448"/>
      <c r="ZY46" s="448"/>
      <c r="ZZ46" s="448"/>
      <c r="AAA46" s="448"/>
      <c r="AAB46" s="448"/>
      <c r="AAC46" s="448"/>
      <c r="AAD46" s="448"/>
      <c r="AAE46" s="448"/>
      <c r="AAF46" s="448"/>
      <c r="AAG46" s="448"/>
      <c r="AAH46" s="448"/>
      <c r="AAI46" s="448"/>
      <c r="AAJ46" s="448"/>
      <c r="AAK46" s="448"/>
      <c r="AAL46" s="448"/>
      <c r="AAM46" s="448"/>
      <c r="AAN46" s="448"/>
      <c r="AAO46" s="448"/>
      <c r="AAP46" s="448"/>
      <c r="AAQ46" s="448"/>
      <c r="AAR46" s="448"/>
      <c r="AAS46" s="448"/>
      <c r="AAT46" s="448"/>
      <c r="AAU46" s="448"/>
      <c r="AAV46" s="448"/>
      <c r="AAW46" s="448"/>
      <c r="AAX46" s="448"/>
      <c r="AAY46" s="448"/>
      <c r="AAZ46" s="448"/>
      <c r="ABA46" s="448"/>
      <c r="ABB46" s="448"/>
      <c r="ABC46" s="448"/>
      <c r="ABD46" s="448"/>
      <c r="ABE46" s="448"/>
      <c r="ABF46" s="448"/>
      <c r="ABG46" s="448"/>
      <c r="ABH46" s="448"/>
      <c r="ABI46" s="448"/>
      <c r="ABJ46" s="448"/>
      <c r="ABK46" s="448"/>
      <c r="ABL46" s="448"/>
      <c r="ABM46" s="448"/>
      <c r="ABN46" s="448"/>
      <c r="ABO46" s="448"/>
      <c r="ABP46" s="448"/>
      <c r="ABQ46" s="448"/>
      <c r="ABR46" s="448"/>
      <c r="ABS46" s="448"/>
      <c r="ABT46" s="448"/>
      <c r="ABU46" s="448"/>
      <c r="ABV46" s="448"/>
    </row>
    <row r="47" spans="1:750" s="8" customFormat="1" ht="26.1" customHeight="1" x14ac:dyDescent="0.2">
      <c r="A47" s="527" t="s">
        <v>250</v>
      </c>
      <c r="B47" s="528"/>
      <c r="C47" s="528"/>
      <c r="D47" s="528"/>
      <c r="E47" s="528"/>
      <c r="F47" s="528"/>
      <c r="G47" s="528"/>
      <c r="H47" s="528"/>
      <c r="I47" s="528"/>
      <c r="J47" s="529"/>
      <c r="K47" s="529"/>
      <c r="L47" s="528"/>
      <c r="M47" s="528"/>
      <c r="N47" s="530"/>
      <c r="O47" s="531"/>
      <c r="Q47" s="467"/>
      <c r="R47" s="467"/>
      <c r="S47" s="467"/>
      <c r="T47" s="467"/>
      <c r="U47" s="467"/>
      <c r="V47" s="467"/>
      <c r="W47" s="467"/>
      <c r="X47" s="467"/>
      <c r="Y47" s="467"/>
      <c r="Z47" s="467"/>
      <c r="AA47" s="467"/>
      <c r="AB47" s="467"/>
      <c r="AC47" s="467"/>
      <c r="AD47" s="469"/>
      <c r="AE47" s="469"/>
      <c r="AF47" s="476"/>
      <c r="AG47" s="469"/>
      <c r="AH47" s="476"/>
      <c r="AI47" s="469"/>
      <c r="AJ47" s="476"/>
      <c r="AK47" s="469"/>
      <c r="AL47" s="476"/>
      <c r="AM47" s="469"/>
      <c r="AN47" s="469"/>
      <c r="AO47" s="476"/>
      <c r="AP47" s="476"/>
      <c r="AQ47" s="450"/>
      <c r="AR47" s="450"/>
      <c r="AS47" s="450"/>
      <c r="AT47" s="450"/>
      <c r="AU47" s="450"/>
      <c r="AV47" s="450"/>
      <c r="AW47" s="450"/>
      <c r="AX47" s="450"/>
      <c r="AY47" s="450"/>
      <c r="AZ47" s="450"/>
      <c r="BA47" s="450"/>
      <c r="BB47" s="450"/>
      <c r="BC47" s="450"/>
      <c r="BD47" s="450"/>
      <c r="BE47" s="450"/>
      <c r="BF47" s="450"/>
      <c r="BG47" s="450"/>
      <c r="BH47" s="450"/>
      <c r="BI47" s="450"/>
      <c r="BJ47" s="450"/>
      <c r="BK47" s="450"/>
      <c r="BL47" s="450"/>
      <c r="BM47" s="450"/>
      <c r="BN47" s="450"/>
      <c r="BO47" s="450"/>
      <c r="BP47" s="450"/>
      <c r="BQ47" s="450"/>
      <c r="BR47" s="450"/>
      <c r="BS47" s="450"/>
      <c r="BT47" s="450"/>
      <c r="BU47" s="450"/>
      <c r="BV47" s="450"/>
      <c r="BW47" s="450"/>
      <c r="BX47" s="450"/>
      <c r="BY47" s="450"/>
      <c r="BZ47" s="450"/>
      <c r="CA47" s="450"/>
      <c r="CB47" s="450"/>
      <c r="CC47" s="450"/>
      <c r="CD47" s="450"/>
      <c r="CE47" s="450"/>
      <c r="CF47" s="450"/>
      <c r="CG47" s="450"/>
      <c r="CH47" s="450"/>
      <c r="CI47" s="450"/>
      <c r="CJ47" s="450"/>
      <c r="CK47" s="450"/>
      <c r="CL47" s="450"/>
      <c r="CM47" s="450"/>
      <c r="CN47" s="450"/>
      <c r="CO47" s="450"/>
      <c r="CP47" s="450"/>
      <c r="CQ47" s="450"/>
      <c r="CR47" s="450"/>
      <c r="CS47" s="450"/>
      <c r="CT47" s="450"/>
      <c r="CU47" s="450"/>
      <c r="CV47" s="450"/>
      <c r="CW47" s="450"/>
      <c r="CX47" s="450"/>
      <c r="CY47" s="450"/>
      <c r="CZ47" s="450"/>
      <c r="DA47" s="450"/>
      <c r="DB47" s="450"/>
      <c r="DC47" s="450"/>
      <c r="DD47" s="450"/>
      <c r="DE47" s="450"/>
      <c r="DF47" s="450"/>
      <c r="DG47" s="450"/>
      <c r="DH47" s="450"/>
      <c r="DI47" s="450"/>
      <c r="DJ47" s="450"/>
      <c r="DK47" s="450"/>
      <c r="DL47" s="450"/>
      <c r="DM47" s="450"/>
      <c r="DN47" s="450"/>
      <c r="DO47" s="450"/>
      <c r="DP47" s="450"/>
      <c r="DQ47" s="450"/>
      <c r="DR47" s="450"/>
      <c r="DS47" s="450"/>
      <c r="DT47" s="450"/>
      <c r="DU47" s="450"/>
      <c r="DV47" s="450"/>
      <c r="DW47" s="450"/>
      <c r="DX47" s="450"/>
      <c r="DY47" s="450"/>
      <c r="DZ47" s="450"/>
      <c r="EA47" s="450"/>
      <c r="EB47" s="450"/>
      <c r="EC47" s="450"/>
      <c r="ED47" s="450"/>
      <c r="EE47" s="450"/>
      <c r="EF47" s="450"/>
      <c r="EG47" s="450"/>
      <c r="EH47" s="450"/>
      <c r="EI47" s="450"/>
      <c r="EJ47" s="450"/>
      <c r="EK47" s="450"/>
      <c r="EL47" s="450"/>
      <c r="EM47" s="450"/>
      <c r="EN47" s="450"/>
      <c r="EO47" s="450"/>
      <c r="EP47" s="450"/>
      <c r="EQ47" s="450"/>
      <c r="ER47" s="450"/>
      <c r="ES47" s="450"/>
      <c r="ET47" s="450"/>
      <c r="EU47" s="450"/>
      <c r="EV47" s="450"/>
      <c r="EW47" s="450"/>
      <c r="EX47" s="450"/>
      <c r="EY47" s="450"/>
      <c r="EZ47" s="450"/>
      <c r="FA47" s="450"/>
      <c r="FB47" s="450"/>
      <c r="FC47" s="450"/>
      <c r="FD47" s="450"/>
      <c r="FE47" s="450"/>
      <c r="FF47" s="450"/>
      <c r="FG47" s="450"/>
      <c r="FH47" s="450"/>
      <c r="FI47" s="450"/>
      <c r="FJ47" s="450"/>
      <c r="FK47" s="450"/>
      <c r="FL47" s="450"/>
      <c r="FM47" s="450"/>
      <c r="FN47" s="450"/>
      <c r="FO47" s="450"/>
      <c r="FP47" s="450"/>
      <c r="FQ47" s="450"/>
      <c r="FR47" s="450"/>
      <c r="FS47" s="450"/>
      <c r="FT47" s="450"/>
      <c r="FU47" s="450"/>
      <c r="FV47" s="450"/>
      <c r="FW47" s="450"/>
      <c r="FX47" s="450"/>
      <c r="FY47" s="450"/>
      <c r="FZ47" s="450"/>
      <c r="GA47" s="450"/>
      <c r="GB47" s="450"/>
      <c r="GC47" s="450"/>
      <c r="GD47" s="450"/>
      <c r="GE47" s="450"/>
      <c r="GF47" s="450"/>
      <c r="GG47" s="450"/>
      <c r="GH47" s="450"/>
      <c r="GI47" s="450"/>
      <c r="GJ47" s="450"/>
      <c r="GK47" s="450"/>
      <c r="GL47" s="450"/>
      <c r="GM47" s="450"/>
      <c r="GN47" s="450"/>
      <c r="GO47" s="450"/>
      <c r="GP47" s="450"/>
      <c r="GQ47" s="450"/>
      <c r="GR47" s="450"/>
      <c r="GS47" s="450"/>
      <c r="GT47" s="450"/>
      <c r="GU47" s="450"/>
      <c r="GV47" s="450"/>
      <c r="GW47" s="450"/>
      <c r="GX47" s="450"/>
      <c r="GY47" s="450"/>
      <c r="GZ47" s="450"/>
      <c r="HA47" s="450"/>
      <c r="HB47" s="450"/>
      <c r="HC47" s="450"/>
      <c r="HD47" s="450"/>
      <c r="HE47" s="450"/>
      <c r="HF47" s="450"/>
      <c r="HG47" s="450"/>
      <c r="HH47" s="450"/>
      <c r="HI47" s="450"/>
      <c r="HJ47" s="450"/>
      <c r="HK47" s="450"/>
      <c r="HL47" s="450"/>
      <c r="HM47" s="450"/>
      <c r="HN47" s="450"/>
      <c r="HO47" s="450"/>
      <c r="HP47" s="450"/>
      <c r="HQ47" s="450"/>
      <c r="HR47" s="450"/>
      <c r="HS47" s="450"/>
      <c r="HT47" s="450"/>
      <c r="HU47" s="450"/>
      <c r="HV47" s="450"/>
      <c r="HW47" s="450"/>
      <c r="HX47" s="450"/>
      <c r="HY47" s="450"/>
      <c r="HZ47" s="450"/>
      <c r="IA47" s="450"/>
      <c r="IB47" s="450"/>
      <c r="IC47" s="450"/>
      <c r="ID47" s="450"/>
      <c r="IE47" s="450"/>
      <c r="IF47" s="450"/>
      <c r="IG47" s="450"/>
      <c r="IH47" s="450"/>
      <c r="II47" s="450"/>
      <c r="IJ47" s="450"/>
      <c r="IK47" s="450"/>
      <c r="IL47" s="450"/>
      <c r="IM47" s="450"/>
      <c r="IN47" s="450"/>
      <c r="IO47" s="450"/>
      <c r="IP47" s="450"/>
      <c r="IQ47" s="450"/>
      <c r="IR47" s="450"/>
      <c r="IS47" s="450"/>
      <c r="IT47" s="450"/>
      <c r="IU47" s="450"/>
      <c r="IV47" s="450"/>
      <c r="IW47" s="450"/>
      <c r="IX47" s="450"/>
      <c r="IY47" s="450"/>
      <c r="IZ47" s="450"/>
      <c r="JA47" s="450"/>
      <c r="JB47" s="450"/>
      <c r="JC47" s="450"/>
      <c r="JD47" s="450"/>
      <c r="JE47" s="450"/>
      <c r="JF47" s="450"/>
      <c r="JG47" s="450"/>
      <c r="JH47" s="450"/>
      <c r="JI47" s="450"/>
      <c r="JJ47" s="450"/>
      <c r="JK47" s="450"/>
      <c r="JL47" s="450"/>
      <c r="JM47" s="450"/>
      <c r="JN47" s="450"/>
      <c r="JO47" s="450"/>
      <c r="JP47" s="450"/>
      <c r="JQ47" s="450"/>
      <c r="JR47" s="450"/>
      <c r="JS47" s="450"/>
      <c r="JT47" s="450"/>
      <c r="JU47" s="450"/>
      <c r="JV47" s="450"/>
      <c r="JW47" s="450"/>
      <c r="JX47" s="450"/>
      <c r="JY47" s="450"/>
      <c r="JZ47" s="450"/>
      <c r="KA47" s="450"/>
      <c r="KB47" s="450"/>
      <c r="KC47" s="450"/>
      <c r="KD47" s="450"/>
      <c r="KE47" s="450"/>
      <c r="KF47" s="450"/>
      <c r="KG47" s="450"/>
      <c r="KH47" s="450"/>
      <c r="KI47" s="450"/>
      <c r="KJ47" s="450"/>
      <c r="KK47" s="450"/>
      <c r="KL47" s="450"/>
      <c r="KM47" s="450"/>
      <c r="KN47" s="450"/>
      <c r="KO47" s="450"/>
      <c r="KP47" s="450"/>
      <c r="KQ47" s="450"/>
      <c r="KR47" s="450"/>
      <c r="KS47" s="450"/>
      <c r="KT47" s="450"/>
      <c r="KU47" s="450"/>
      <c r="KV47" s="450"/>
      <c r="KW47" s="450"/>
      <c r="KX47" s="450"/>
      <c r="KY47" s="450"/>
      <c r="KZ47" s="450"/>
      <c r="LA47" s="450"/>
      <c r="LB47" s="450"/>
      <c r="LC47" s="450"/>
      <c r="LD47" s="450"/>
      <c r="LE47" s="450"/>
      <c r="LF47" s="450"/>
      <c r="LG47" s="450"/>
      <c r="LH47" s="450"/>
      <c r="LI47" s="450"/>
      <c r="LJ47" s="450"/>
      <c r="LK47" s="450"/>
      <c r="LL47" s="450"/>
      <c r="LM47" s="450"/>
      <c r="LN47" s="450"/>
      <c r="LO47" s="450"/>
      <c r="LP47" s="450"/>
      <c r="LQ47" s="450"/>
      <c r="LR47" s="450"/>
      <c r="LS47" s="450"/>
      <c r="LT47" s="450"/>
      <c r="LU47" s="450"/>
      <c r="LV47" s="450"/>
      <c r="LW47" s="450"/>
      <c r="LX47" s="450"/>
      <c r="LY47" s="450"/>
      <c r="LZ47" s="450"/>
      <c r="MA47" s="450"/>
      <c r="MB47" s="450"/>
      <c r="MC47" s="450"/>
      <c r="MD47" s="450"/>
      <c r="ME47" s="450"/>
      <c r="MF47" s="450"/>
      <c r="MG47" s="450"/>
      <c r="MH47" s="450"/>
      <c r="MI47" s="450"/>
      <c r="MJ47" s="450"/>
      <c r="MK47" s="450"/>
      <c r="ML47" s="450"/>
      <c r="MM47" s="450"/>
      <c r="MN47" s="450"/>
      <c r="MO47" s="450"/>
      <c r="MP47" s="450"/>
      <c r="MQ47" s="450"/>
      <c r="MR47" s="450"/>
      <c r="MS47" s="450"/>
      <c r="MT47" s="450"/>
      <c r="MU47" s="450"/>
      <c r="MV47" s="450"/>
      <c r="MW47" s="450"/>
      <c r="MX47" s="450"/>
      <c r="MY47" s="450"/>
      <c r="MZ47" s="450"/>
      <c r="NA47" s="450"/>
      <c r="NB47" s="450"/>
      <c r="NC47" s="450"/>
      <c r="ND47" s="450"/>
      <c r="NE47" s="450"/>
      <c r="NF47" s="450"/>
      <c r="NG47" s="450"/>
      <c r="NH47" s="450"/>
      <c r="NI47" s="450"/>
      <c r="NJ47" s="450"/>
      <c r="NK47" s="450"/>
      <c r="NL47" s="450"/>
      <c r="NM47" s="450"/>
      <c r="NN47" s="450"/>
      <c r="NO47" s="450"/>
      <c r="NP47" s="450"/>
      <c r="NQ47" s="450"/>
      <c r="NR47" s="450"/>
      <c r="NS47" s="450"/>
      <c r="NT47" s="450"/>
      <c r="NU47" s="450"/>
      <c r="NV47" s="450"/>
      <c r="NW47" s="450"/>
      <c r="NX47" s="450"/>
      <c r="NY47" s="450"/>
      <c r="NZ47" s="450"/>
      <c r="OA47" s="450"/>
      <c r="OB47" s="450"/>
      <c r="OC47" s="450"/>
      <c r="OD47" s="450"/>
      <c r="OE47" s="450"/>
      <c r="OF47" s="450"/>
      <c r="OG47" s="450"/>
      <c r="OH47" s="450"/>
      <c r="OI47" s="450"/>
      <c r="OJ47" s="450"/>
      <c r="OK47" s="450"/>
      <c r="OL47" s="450"/>
      <c r="OM47" s="450"/>
      <c r="ON47" s="450"/>
      <c r="OO47" s="450"/>
      <c r="OP47" s="450"/>
      <c r="OQ47" s="450"/>
      <c r="OR47" s="450"/>
      <c r="OS47" s="450"/>
      <c r="OT47" s="450"/>
      <c r="OU47" s="450"/>
      <c r="OV47" s="450"/>
      <c r="OW47" s="450"/>
      <c r="OX47" s="450"/>
      <c r="OY47" s="450"/>
      <c r="OZ47" s="450"/>
      <c r="PA47" s="450"/>
      <c r="PB47" s="450"/>
      <c r="PC47" s="450"/>
      <c r="PD47" s="450"/>
      <c r="PE47" s="450"/>
      <c r="PF47" s="450"/>
      <c r="PG47" s="450"/>
      <c r="PH47" s="450"/>
      <c r="PI47" s="450"/>
      <c r="PJ47" s="450"/>
      <c r="PK47" s="450"/>
      <c r="PL47" s="450"/>
      <c r="PM47" s="450"/>
      <c r="PN47" s="450"/>
      <c r="PO47" s="450"/>
      <c r="PP47" s="450"/>
      <c r="PQ47" s="450"/>
      <c r="PR47" s="450"/>
      <c r="PS47" s="450"/>
      <c r="PT47" s="450"/>
      <c r="PU47" s="450"/>
      <c r="PV47" s="450"/>
      <c r="PW47" s="450"/>
      <c r="PX47" s="450"/>
      <c r="PY47" s="450"/>
      <c r="PZ47" s="450"/>
      <c r="QA47" s="450"/>
      <c r="QB47" s="450"/>
      <c r="QC47" s="450"/>
      <c r="QD47" s="450"/>
      <c r="QE47" s="450"/>
      <c r="QF47" s="450"/>
      <c r="QG47" s="450"/>
      <c r="QH47" s="450"/>
      <c r="QI47" s="450"/>
      <c r="QJ47" s="450"/>
      <c r="QK47" s="450"/>
      <c r="QL47" s="450"/>
      <c r="QM47" s="450"/>
      <c r="QN47" s="450"/>
      <c r="QO47" s="450"/>
      <c r="QP47" s="450"/>
      <c r="QQ47" s="450"/>
      <c r="QR47" s="450"/>
      <c r="QS47" s="450"/>
      <c r="QT47" s="450"/>
      <c r="QU47" s="450"/>
      <c r="QV47" s="450"/>
      <c r="QW47" s="450"/>
      <c r="QX47" s="450"/>
      <c r="QY47" s="450"/>
      <c r="QZ47" s="450"/>
      <c r="RA47" s="450"/>
      <c r="RB47" s="450"/>
      <c r="RC47" s="450"/>
      <c r="RD47" s="450"/>
      <c r="RE47" s="450"/>
      <c r="RF47" s="450"/>
      <c r="RG47" s="450"/>
      <c r="RH47" s="450"/>
      <c r="RI47" s="450"/>
      <c r="RJ47" s="450"/>
      <c r="RK47" s="450"/>
      <c r="RL47" s="450"/>
      <c r="RM47" s="450"/>
      <c r="RN47" s="450"/>
      <c r="RO47" s="450"/>
      <c r="RP47" s="450"/>
      <c r="RQ47" s="450"/>
      <c r="RR47" s="450"/>
      <c r="RS47" s="450"/>
      <c r="RT47" s="450"/>
      <c r="RU47" s="450"/>
      <c r="RV47" s="450"/>
      <c r="RW47" s="450"/>
      <c r="RX47" s="450"/>
      <c r="RY47" s="450"/>
      <c r="RZ47" s="450"/>
      <c r="SA47" s="450"/>
      <c r="SB47" s="450"/>
      <c r="SC47" s="450"/>
      <c r="SD47" s="450"/>
      <c r="SE47" s="450"/>
      <c r="SF47" s="450"/>
      <c r="SG47" s="450"/>
      <c r="SH47" s="450"/>
      <c r="SI47" s="450"/>
      <c r="SJ47" s="450"/>
      <c r="SK47" s="450"/>
      <c r="SL47" s="450"/>
      <c r="SM47" s="450"/>
      <c r="SN47" s="450"/>
      <c r="SO47" s="450"/>
      <c r="SP47" s="450"/>
      <c r="SQ47" s="450"/>
      <c r="SR47" s="450"/>
      <c r="SS47" s="450"/>
      <c r="ST47" s="450"/>
      <c r="SU47" s="450"/>
      <c r="SV47" s="450"/>
      <c r="SW47" s="450"/>
      <c r="SX47" s="450"/>
      <c r="SY47" s="450"/>
      <c r="SZ47" s="450"/>
      <c r="TA47" s="450"/>
      <c r="TB47" s="450"/>
      <c r="TC47" s="450"/>
      <c r="TD47" s="450"/>
      <c r="TE47" s="450"/>
      <c r="TF47" s="450"/>
      <c r="TG47" s="450"/>
      <c r="TH47" s="450"/>
      <c r="TI47" s="450"/>
      <c r="TJ47" s="450"/>
      <c r="TK47" s="450"/>
      <c r="TL47" s="450"/>
      <c r="TM47" s="450"/>
      <c r="TN47" s="450"/>
      <c r="TO47" s="450"/>
      <c r="TP47" s="450"/>
      <c r="TQ47" s="450"/>
      <c r="TR47" s="450"/>
      <c r="TS47" s="450"/>
      <c r="TT47" s="450"/>
      <c r="TU47" s="450"/>
      <c r="TV47" s="450"/>
      <c r="TW47" s="450"/>
      <c r="TX47" s="450"/>
      <c r="TY47" s="450"/>
      <c r="TZ47" s="450"/>
      <c r="UA47" s="450"/>
      <c r="UB47" s="450"/>
      <c r="UC47" s="450"/>
      <c r="UD47" s="450"/>
      <c r="UE47" s="450"/>
      <c r="UF47" s="450"/>
      <c r="UG47" s="450"/>
      <c r="UH47" s="450"/>
      <c r="UI47" s="450"/>
      <c r="UJ47" s="450"/>
      <c r="UK47" s="450"/>
      <c r="UL47" s="450"/>
      <c r="UM47" s="450"/>
      <c r="UN47" s="450"/>
      <c r="UO47" s="450"/>
      <c r="UP47" s="450"/>
      <c r="UQ47" s="450"/>
      <c r="UR47" s="450"/>
      <c r="US47" s="450"/>
      <c r="UT47" s="450"/>
      <c r="UU47" s="450"/>
      <c r="UV47" s="450"/>
      <c r="UW47" s="450"/>
      <c r="UX47" s="450"/>
      <c r="UY47" s="450"/>
      <c r="UZ47" s="450"/>
      <c r="VA47" s="450"/>
      <c r="VB47" s="450"/>
      <c r="VC47" s="450"/>
      <c r="VD47" s="450"/>
      <c r="VE47" s="450"/>
      <c r="VF47" s="450"/>
      <c r="VG47" s="450"/>
      <c r="VH47" s="450"/>
      <c r="VI47" s="450"/>
      <c r="VJ47" s="450"/>
      <c r="VK47" s="450"/>
      <c r="VL47" s="450"/>
      <c r="VM47" s="450"/>
      <c r="VN47" s="450"/>
      <c r="VO47" s="450"/>
      <c r="VP47" s="450"/>
      <c r="VQ47" s="450"/>
      <c r="VR47" s="450"/>
      <c r="VS47" s="450"/>
      <c r="VT47" s="450"/>
      <c r="VU47" s="450"/>
      <c r="VV47" s="450"/>
      <c r="VW47" s="450"/>
      <c r="VX47" s="450"/>
      <c r="VY47" s="450"/>
      <c r="VZ47" s="450"/>
      <c r="WA47" s="450"/>
      <c r="WB47" s="450"/>
      <c r="WC47" s="450"/>
      <c r="WD47" s="450"/>
      <c r="WE47" s="450"/>
      <c r="WF47" s="450"/>
      <c r="WG47" s="450"/>
      <c r="WH47" s="450"/>
      <c r="WI47" s="450"/>
      <c r="WJ47" s="450"/>
      <c r="WK47" s="450"/>
      <c r="WL47" s="450"/>
      <c r="WM47" s="450"/>
      <c r="WN47" s="450"/>
      <c r="WO47" s="450"/>
      <c r="WP47" s="450"/>
      <c r="WQ47" s="450"/>
      <c r="WR47" s="450"/>
      <c r="WS47" s="450"/>
      <c r="WT47" s="450"/>
      <c r="WU47" s="450"/>
      <c r="WV47" s="450"/>
      <c r="WW47" s="450"/>
      <c r="WX47" s="450"/>
      <c r="WY47" s="450"/>
      <c r="WZ47" s="450"/>
      <c r="XA47" s="450"/>
      <c r="XB47" s="450"/>
      <c r="XC47" s="450"/>
      <c r="XD47" s="450"/>
      <c r="XE47" s="450"/>
      <c r="XF47" s="450"/>
      <c r="XG47" s="450"/>
      <c r="XH47" s="450"/>
      <c r="XI47" s="450"/>
      <c r="XJ47" s="450"/>
      <c r="XK47" s="450"/>
      <c r="XL47" s="450"/>
      <c r="XM47" s="450"/>
      <c r="XN47" s="450"/>
      <c r="XO47" s="450"/>
      <c r="XP47" s="450"/>
      <c r="XQ47" s="450"/>
      <c r="XR47" s="450"/>
      <c r="XS47" s="450"/>
      <c r="XT47" s="450"/>
      <c r="XU47" s="450"/>
      <c r="XV47" s="450"/>
      <c r="XW47" s="450"/>
      <c r="XX47" s="450"/>
      <c r="XY47" s="450"/>
      <c r="XZ47" s="450"/>
      <c r="YA47" s="450"/>
      <c r="YB47" s="450"/>
      <c r="YC47" s="450"/>
      <c r="YD47" s="450"/>
      <c r="YE47" s="450"/>
      <c r="YF47" s="450"/>
      <c r="YG47" s="450"/>
      <c r="YH47" s="450"/>
      <c r="YI47" s="450"/>
      <c r="YJ47" s="450"/>
      <c r="YK47" s="450"/>
      <c r="YL47" s="450"/>
      <c r="YM47" s="450"/>
      <c r="YN47" s="450"/>
      <c r="YO47" s="450"/>
      <c r="YP47" s="450"/>
      <c r="YQ47" s="450"/>
      <c r="YR47" s="450"/>
      <c r="YS47" s="450"/>
      <c r="YT47" s="450"/>
      <c r="YU47" s="450"/>
      <c r="YV47" s="450"/>
      <c r="YW47" s="450"/>
      <c r="YX47" s="450"/>
      <c r="YY47" s="450"/>
      <c r="YZ47" s="450"/>
      <c r="ZA47" s="450"/>
      <c r="ZB47" s="450"/>
      <c r="ZC47" s="450"/>
      <c r="ZD47" s="450"/>
      <c r="ZE47" s="450"/>
      <c r="ZF47" s="450"/>
      <c r="ZG47" s="450"/>
      <c r="ZH47" s="450"/>
      <c r="ZI47" s="450"/>
      <c r="ZJ47" s="450"/>
      <c r="ZK47" s="450"/>
      <c r="ZL47" s="450"/>
      <c r="ZM47" s="450"/>
      <c r="ZN47" s="450"/>
      <c r="ZO47" s="450"/>
      <c r="ZP47" s="450"/>
      <c r="ZQ47" s="450"/>
      <c r="ZR47" s="450"/>
      <c r="ZS47" s="450"/>
      <c r="ZT47" s="450"/>
      <c r="ZU47" s="450"/>
      <c r="ZV47" s="450"/>
      <c r="ZW47" s="450"/>
      <c r="ZX47" s="450"/>
      <c r="ZY47" s="450"/>
      <c r="ZZ47" s="450"/>
      <c r="AAA47" s="450"/>
      <c r="AAB47" s="450"/>
      <c r="AAC47" s="450"/>
      <c r="AAD47" s="450"/>
      <c r="AAE47" s="450"/>
      <c r="AAF47" s="450"/>
      <c r="AAG47" s="450"/>
      <c r="AAH47" s="450"/>
      <c r="AAI47" s="450"/>
      <c r="AAJ47" s="450"/>
      <c r="AAK47" s="450"/>
      <c r="AAL47" s="450"/>
      <c r="AAM47" s="450"/>
      <c r="AAN47" s="450"/>
      <c r="AAO47" s="450"/>
      <c r="AAP47" s="450"/>
      <c r="AAQ47" s="450"/>
      <c r="AAR47" s="450"/>
      <c r="AAS47" s="450"/>
      <c r="AAT47" s="450"/>
      <c r="AAU47" s="450"/>
      <c r="AAV47" s="450"/>
      <c r="AAW47" s="450"/>
      <c r="AAX47" s="450"/>
      <c r="AAY47" s="450"/>
      <c r="AAZ47" s="450"/>
      <c r="ABA47" s="450"/>
      <c r="ABB47" s="450"/>
      <c r="ABC47" s="450"/>
      <c r="ABD47" s="450"/>
      <c r="ABE47" s="450"/>
      <c r="ABF47" s="450"/>
      <c r="ABG47" s="450"/>
      <c r="ABH47" s="450"/>
      <c r="ABI47" s="450"/>
      <c r="ABJ47" s="450"/>
      <c r="ABK47" s="450"/>
      <c r="ABL47" s="450"/>
      <c r="ABM47" s="450"/>
      <c r="ABN47" s="450"/>
      <c r="ABO47" s="450"/>
      <c r="ABP47" s="450"/>
      <c r="ABQ47" s="450"/>
      <c r="ABR47" s="450"/>
      <c r="ABS47" s="450"/>
      <c r="ABT47" s="450"/>
      <c r="ABU47" s="450"/>
      <c r="ABV47" s="450"/>
    </row>
    <row r="48" spans="1:750" ht="26.1" customHeight="1" thickBot="1" x14ac:dyDescent="0.25">
      <c r="A48" s="532" t="s">
        <v>251</v>
      </c>
      <c r="B48" s="528"/>
      <c r="C48" s="528"/>
      <c r="D48" s="528"/>
      <c r="E48" s="528"/>
      <c r="F48" s="528"/>
      <c r="G48" s="528"/>
      <c r="H48" s="528"/>
      <c r="I48" s="528"/>
      <c r="J48" s="529"/>
      <c r="K48" s="529"/>
      <c r="L48" s="528"/>
      <c r="M48" s="528"/>
      <c r="N48" s="530"/>
      <c r="O48" s="531"/>
      <c r="Q48" s="466"/>
      <c r="R48" s="466"/>
      <c r="S48" s="466"/>
      <c r="T48" s="466"/>
      <c r="U48" s="466"/>
      <c r="V48" s="466"/>
      <c r="W48" s="466"/>
      <c r="X48" s="466"/>
      <c r="Y48" s="466"/>
      <c r="Z48" s="466"/>
      <c r="AA48" s="466"/>
      <c r="AB48" s="466"/>
      <c r="AC48" s="466"/>
      <c r="AD48" s="469"/>
      <c r="AE48" s="469"/>
      <c r="AF48" s="476"/>
      <c r="AG48" s="469"/>
      <c r="AH48" s="476"/>
      <c r="AI48" s="469"/>
      <c r="AJ48" s="476"/>
      <c r="AK48" s="469"/>
      <c r="AL48" s="476"/>
      <c r="AM48" s="469"/>
      <c r="AN48" s="469"/>
      <c r="AO48" s="476"/>
      <c r="AP48" s="476"/>
    </row>
    <row r="49" spans="1:42" ht="26.1" customHeight="1" thickBot="1" x14ac:dyDescent="0.25">
      <c r="A49" s="533" t="s">
        <v>151</v>
      </c>
      <c r="B49" s="534"/>
      <c r="C49" s="534"/>
      <c r="D49" s="535"/>
      <c r="E49" s="535"/>
      <c r="F49" s="535"/>
      <c r="G49" s="535"/>
      <c r="H49" s="535"/>
      <c r="I49" s="535"/>
      <c r="J49" s="26"/>
      <c r="K49" s="638" t="s">
        <v>83</v>
      </c>
      <c r="L49" s="638"/>
      <c r="M49" s="490" t="s">
        <v>177</v>
      </c>
      <c r="N49" s="672" t="s">
        <v>185</v>
      </c>
      <c r="O49" s="673"/>
      <c r="Q49" s="466"/>
      <c r="R49" s="466"/>
      <c r="S49" s="466"/>
      <c r="T49" s="466"/>
      <c r="U49" s="466"/>
      <c r="V49" s="466"/>
      <c r="W49" s="466"/>
      <c r="X49" s="466"/>
      <c r="Y49" s="466"/>
      <c r="Z49" s="466"/>
      <c r="AA49" s="466"/>
      <c r="AB49" s="466"/>
      <c r="AC49" s="466"/>
      <c r="AD49" s="469"/>
      <c r="AE49" s="469"/>
      <c r="AF49" s="476"/>
      <c r="AG49" s="469"/>
      <c r="AH49" s="476"/>
      <c r="AI49" s="469"/>
      <c r="AJ49" s="476"/>
      <c r="AK49" s="469"/>
      <c r="AL49" s="476"/>
      <c r="AM49" s="469"/>
      <c r="AN49" s="469"/>
      <c r="AO49" s="476"/>
      <c r="AP49" s="476"/>
    </row>
    <row r="50" spans="1:42" ht="26.1" customHeight="1" x14ac:dyDescent="0.2">
      <c r="A50" s="636" t="s">
        <v>220</v>
      </c>
      <c r="B50" s="636"/>
      <c r="C50" s="636"/>
      <c r="D50" s="636"/>
      <c r="E50" s="636"/>
      <c r="F50" s="636"/>
      <c r="G50" s="636"/>
      <c r="H50" s="636"/>
      <c r="I50" s="636"/>
      <c r="J50" s="14"/>
      <c r="K50" s="565">
        <v>190</v>
      </c>
      <c r="L50" s="566"/>
      <c r="M50" s="494"/>
      <c r="N50" s="570"/>
      <c r="O50" s="570"/>
      <c r="Q50" s="466"/>
      <c r="R50" s="466"/>
      <c r="S50" s="466"/>
      <c r="T50" s="466"/>
      <c r="U50" s="466"/>
      <c r="V50" s="466"/>
      <c r="W50" s="466"/>
      <c r="X50" s="466"/>
      <c r="Y50" s="466"/>
      <c r="Z50" s="466"/>
      <c r="AA50" s="466"/>
      <c r="AB50" s="466"/>
      <c r="AC50" s="466"/>
      <c r="AD50" s="469"/>
      <c r="AE50" s="469">
        <v>190</v>
      </c>
      <c r="AF50" s="476">
        <f>SUM(AD50:AE50)*N50</f>
        <v>0</v>
      </c>
      <c r="AG50" s="469">
        <f>SUM((AD50+AE50)*0.25)</f>
        <v>47.5</v>
      </c>
      <c r="AH50" s="476">
        <f t="shared" ref="AH50:AH51" si="39">SUM(AG50*N50)</f>
        <v>0</v>
      </c>
      <c r="AI50" s="469">
        <f>SUM(AE50*0.04)</f>
        <v>7.6000000000000005</v>
      </c>
      <c r="AJ50" s="476">
        <f t="shared" ref="AJ50:AJ52" si="40">SUM(AI50*N50)</f>
        <v>0</v>
      </c>
      <c r="AK50" s="469">
        <f>((AD50+AE50+AG50)*0.0775)</f>
        <v>18.40625</v>
      </c>
      <c r="AL50" s="476">
        <f t="shared" ref="AL50:AL51" si="41">SUM(AK50*N50)</f>
        <v>0</v>
      </c>
      <c r="AM50" s="469">
        <f>SUM(AD50+AE50+AG50+AI50+AK50+AN50)</f>
        <v>363.50625000000002</v>
      </c>
      <c r="AN50" s="469">
        <v>100</v>
      </c>
      <c r="AO50" s="476">
        <f t="shared" ref="AO50:AO51" si="42">SUM(AN50*N50)</f>
        <v>0</v>
      </c>
      <c r="AP50" s="476">
        <f>SUM(AM50*M50*N50)</f>
        <v>0</v>
      </c>
    </row>
    <row r="51" spans="1:42" ht="24.75" customHeight="1" x14ac:dyDescent="0.2">
      <c r="A51" s="680" t="s">
        <v>221</v>
      </c>
      <c r="B51" s="681"/>
      <c r="C51" s="681"/>
      <c r="D51" s="681"/>
      <c r="E51" s="681"/>
      <c r="F51" s="681"/>
      <c r="G51" s="681"/>
      <c r="H51" s="681"/>
      <c r="I51" s="682"/>
      <c r="J51" s="14"/>
      <c r="K51" s="565">
        <v>450</v>
      </c>
      <c r="L51" s="566"/>
      <c r="M51" s="494"/>
      <c r="N51" s="570"/>
      <c r="O51" s="570"/>
      <c r="Q51" s="466"/>
      <c r="R51" s="466"/>
      <c r="S51" s="466"/>
      <c r="T51" s="466"/>
      <c r="U51" s="466"/>
      <c r="V51" s="466"/>
      <c r="W51" s="466"/>
      <c r="X51" s="466"/>
      <c r="Y51" s="466"/>
      <c r="Z51" s="466"/>
      <c r="AA51" s="466"/>
      <c r="AB51" s="466"/>
      <c r="AC51" s="466"/>
      <c r="AD51" s="469"/>
      <c r="AE51" s="469">
        <v>450</v>
      </c>
      <c r="AF51" s="476">
        <f>SUM(AD51:AE51)*N51</f>
        <v>0</v>
      </c>
      <c r="AG51" s="469">
        <f>SUM((AD51+AE51)*0.25)</f>
        <v>112.5</v>
      </c>
      <c r="AH51" s="476">
        <f t="shared" si="39"/>
        <v>0</v>
      </c>
      <c r="AI51" s="469">
        <f>SUM(AE51*0.04)</f>
        <v>18</v>
      </c>
      <c r="AJ51" s="476">
        <f t="shared" si="40"/>
        <v>0</v>
      </c>
      <c r="AK51" s="469">
        <f>((AD51+AE51+AG51)*0.0775)</f>
        <v>43.59375</v>
      </c>
      <c r="AL51" s="476">
        <f t="shared" si="41"/>
        <v>0</v>
      </c>
      <c r="AM51" s="469">
        <f>SUM(AD51+AE51+AG51+AI51+AK51+AN51)</f>
        <v>724.09375</v>
      </c>
      <c r="AN51" s="469">
        <v>100</v>
      </c>
      <c r="AO51" s="476">
        <f t="shared" si="42"/>
        <v>0</v>
      </c>
      <c r="AP51" s="476">
        <f t="shared" ref="AP51:AP52" si="43">SUM(AM51*M51*N51)</f>
        <v>0</v>
      </c>
    </row>
    <row r="52" spans="1:42" ht="21" customHeight="1" x14ac:dyDescent="0.2">
      <c r="A52" s="88" t="s">
        <v>222</v>
      </c>
      <c r="B52" s="81"/>
      <c r="C52" s="81"/>
      <c r="D52" s="140"/>
      <c r="E52" s="48"/>
      <c r="F52" s="48"/>
      <c r="G52" s="48"/>
      <c r="H52" s="48"/>
      <c r="I52" s="48"/>
      <c r="J52" s="322"/>
      <c r="K52" s="565">
        <v>60</v>
      </c>
      <c r="L52" s="566"/>
      <c r="M52" s="494"/>
      <c r="N52" s="570"/>
      <c r="O52" s="570"/>
      <c r="Q52" s="466"/>
      <c r="R52" s="466"/>
      <c r="S52" s="466"/>
      <c r="T52" s="466"/>
      <c r="U52" s="466"/>
      <c r="V52" s="466"/>
      <c r="W52" s="466"/>
      <c r="X52" s="466"/>
      <c r="Y52" s="466"/>
      <c r="Z52" s="466"/>
      <c r="AA52" s="466"/>
      <c r="AB52" s="466"/>
      <c r="AC52" s="466"/>
      <c r="AD52" s="469"/>
      <c r="AE52" s="469">
        <v>60</v>
      </c>
      <c r="AF52" s="476">
        <f>SUM(AD52:AE52)*N52</f>
        <v>0</v>
      </c>
      <c r="AG52" s="469">
        <f>SUM((AD46+AE52)*0.25)</f>
        <v>15</v>
      </c>
      <c r="AH52" s="476">
        <f>SUM(AG52*N52)</f>
        <v>0</v>
      </c>
      <c r="AI52" s="469">
        <f>SUM(AE52*0.04)</f>
        <v>2.4</v>
      </c>
      <c r="AJ52" s="476">
        <f t="shared" si="40"/>
        <v>0</v>
      </c>
      <c r="AK52" s="469">
        <f>((AD46+AE52+AG52)*0.0775)</f>
        <v>5.8125</v>
      </c>
      <c r="AL52" s="476">
        <f>SUM(AK52*N52)</f>
        <v>0</v>
      </c>
      <c r="AM52" s="469">
        <f>SUM(AD46+AE52+AG52+AI52+AK52+AN52)</f>
        <v>83.212500000000006</v>
      </c>
      <c r="AN52" s="469"/>
      <c r="AO52" s="476">
        <f>SUM(AN52*N52)</f>
        <v>0</v>
      </c>
      <c r="AP52" s="476">
        <f t="shared" si="43"/>
        <v>0</v>
      </c>
    </row>
    <row r="53" spans="1:42" ht="19.5" x14ac:dyDescent="0.2">
      <c r="A53" s="36" t="s">
        <v>41</v>
      </c>
      <c r="B53" s="30"/>
      <c r="C53" s="30"/>
      <c r="D53" s="31"/>
      <c r="E53" s="30"/>
      <c r="F53" s="30"/>
      <c r="G53" s="677"/>
      <c r="H53" s="677"/>
      <c r="I53" s="677"/>
      <c r="J53" s="388"/>
      <c r="K53" s="34"/>
      <c r="L53" s="34"/>
      <c r="M53" s="34"/>
      <c r="N53" s="323"/>
      <c r="O53" s="35"/>
      <c r="Q53" s="466"/>
      <c r="R53" s="466"/>
      <c r="S53" s="466"/>
      <c r="T53" s="466"/>
      <c r="U53" s="466"/>
      <c r="V53" s="466"/>
      <c r="W53" s="466"/>
      <c r="X53" s="466"/>
      <c r="Y53" s="466"/>
      <c r="Z53" s="466"/>
      <c r="AA53" s="466"/>
      <c r="AB53" s="466"/>
      <c r="AC53" s="466"/>
      <c r="AD53" s="468"/>
      <c r="AE53" s="468"/>
      <c r="AF53" s="468">
        <f>SUM(AF50:AF52)</f>
        <v>0</v>
      </c>
      <c r="AG53" s="468"/>
      <c r="AH53" s="468">
        <f t="shared" ref="AH53:AP53" si="44">SUM(AH50:AH52)</f>
        <v>0</v>
      </c>
      <c r="AI53" s="468"/>
      <c r="AJ53" s="468">
        <f t="shared" si="44"/>
        <v>0</v>
      </c>
      <c r="AK53" s="468"/>
      <c r="AL53" s="468">
        <f t="shared" si="44"/>
        <v>0</v>
      </c>
      <c r="AM53" s="468"/>
      <c r="AN53" s="468"/>
      <c r="AO53" s="468">
        <f t="shared" si="44"/>
        <v>0</v>
      </c>
      <c r="AP53" s="468">
        <f t="shared" si="44"/>
        <v>0</v>
      </c>
    </row>
    <row r="54" spans="1:42" s="21" customFormat="1" ht="26.25" customHeight="1" x14ac:dyDescent="0.2">
      <c r="A54" s="155" t="s">
        <v>219</v>
      </c>
      <c r="B54" s="72"/>
      <c r="C54" s="72"/>
      <c r="D54" s="56"/>
      <c r="E54" s="56"/>
      <c r="F54" s="56"/>
      <c r="G54" s="56"/>
      <c r="H54" s="98"/>
      <c r="I54" s="83"/>
      <c r="J54" s="16"/>
      <c r="K54" s="461"/>
      <c r="L54" s="462">
        <v>195</v>
      </c>
      <c r="M54" s="494"/>
      <c r="N54" s="570"/>
      <c r="O54" s="570"/>
      <c r="Q54" s="472"/>
      <c r="R54" s="472"/>
      <c r="S54" s="472"/>
      <c r="T54" s="472"/>
      <c r="U54" s="472"/>
      <c r="V54" s="472"/>
      <c r="W54" s="472"/>
      <c r="X54" s="472"/>
      <c r="Y54" s="472"/>
      <c r="Z54" s="472"/>
      <c r="AA54" s="472"/>
      <c r="AB54" s="472"/>
      <c r="AC54" s="472"/>
      <c r="AD54" s="469"/>
      <c r="AE54" s="469">
        <v>195</v>
      </c>
      <c r="AF54" s="476">
        <f>SUM(AD54:AE54)*N54</f>
        <v>0</v>
      </c>
      <c r="AG54" s="469">
        <f>SUM((AD48+AE54)*0.25)</f>
        <v>48.75</v>
      </c>
      <c r="AH54" s="476">
        <f>SUM(AG54*N54)</f>
        <v>0</v>
      </c>
      <c r="AI54" s="469">
        <f>SUM(AE54*0.04)</f>
        <v>7.8</v>
      </c>
      <c r="AJ54" s="476">
        <f t="shared" ref="AJ54" si="45">SUM(AI54*N54)</f>
        <v>0</v>
      </c>
      <c r="AK54" s="469">
        <f>((AD48+AE54+AG54)*0.0775)</f>
        <v>18.890625</v>
      </c>
      <c r="AL54" s="476">
        <f>SUM(AK54*N54)</f>
        <v>0</v>
      </c>
      <c r="AM54" s="469">
        <f>SUM(AD48+AE54+AG54+AI54+AK54+AN54)</f>
        <v>370.44062500000001</v>
      </c>
      <c r="AN54" s="469">
        <v>100</v>
      </c>
      <c r="AO54" s="476">
        <f>SUM(AN54*N54)</f>
        <v>0</v>
      </c>
      <c r="AP54" s="476">
        <f t="shared" ref="AP54:AP56" si="46">SUM(AM54*M54*N54)</f>
        <v>0</v>
      </c>
    </row>
    <row r="55" spans="1:42" s="8" customFormat="1" ht="26.1" customHeight="1" x14ac:dyDescent="0.2">
      <c r="A55" s="674" t="s">
        <v>150</v>
      </c>
      <c r="B55" s="675"/>
      <c r="C55" s="675"/>
      <c r="D55" s="675"/>
      <c r="E55" s="675"/>
      <c r="F55" s="675"/>
      <c r="G55" s="675"/>
      <c r="H55" s="675"/>
      <c r="I55" s="676"/>
      <c r="J55" s="17"/>
      <c r="K55" s="565">
        <v>95</v>
      </c>
      <c r="L55" s="566"/>
      <c r="M55" s="494"/>
      <c r="N55" s="570"/>
      <c r="O55" s="570"/>
      <c r="Q55" s="466"/>
      <c r="R55" s="466"/>
      <c r="S55" s="466"/>
      <c r="T55" s="466"/>
      <c r="U55" s="466"/>
      <c r="V55" s="466"/>
      <c r="W55" s="466"/>
      <c r="X55" s="466"/>
      <c r="Y55" s="466"/>
      <c r="Z55" s="466"/>
      <c r="AA55" s="466"/>
      <c r="AB55" s="466"/>
      <c r="AC55" s="466"/>
      <c r="AD55" s="469"/>
      <c r="AE55" s="469">
        <v>95</v>
      </c>
      <c r="AF55" s="476">
        <f>SUM(AD55:AE55)*N55</f>
        <v>0</v>
      </c>
      <c r="AG55" s="469">
        <f>SUM((AD49+AE55)*0.25)</f>
        <v>23.75</v>
      </c>
      <c r="AH55" s="476">
        <f>SUM(AG55*N55)</f>
        <v>0</v>
      </c>
      <c r="AI55" s="469">
        <f>SUM(AE55*0.04)</f>
        <v>3.8000000000000003</v>
      </c>
      <c r="AJ55" s="476">
        <f>SUM(AI55*N55)</f>
        <v>0</v>
      </c>
      <c r="AK55" s="469">
        <f>((AD49+AE55+AG55)*0.0775)</f>
        <v>9.203125</v>
      </c>
      <c r="AL55" s="476">
        <f>SUM(AK55*N55)</f>
        <v>0</v>
      </c>
      <c r="AM55" s="469">
        <f>SUM(AD49+AE55+AG55+AI55+AK55+AN55)</f>
        <v>131.75312500000001</v>
      </c>
      <c r="AN55" s="469"/>
      <c r="AO55" s="476">
        <f>SUM(AN55*N55)</f>
        <v>0</v>
      </c>
      <c r="AP55" s="476">
        <f t="shared" si="46"/>
        <v>0</v>
      </c>
    </row>
    <row r="56" spans="1:42" ht="26.1" customHeight="1" thickBot="1" x14ac:dyDescent="0.25">
      <c r="A56" s="562" t="s">
        <v>176</v>
      </c>
      <c r="B56" s="563"/>
      <c r="C56" s="563"/>
      <c r="D56" s="563"/>
      <c r="E56" s="563"/>
      <c r="F56" s="563"/>
      <c r="G56" s="563"/>
      <c r="H56" s="563"/>
      <c r="I56" s="564"/>
      <c r="J56" s="386"/>
      <c r="K56" s="568">
        <v>40</v>
      </c>
      <c r="L56" s="569"/>
      <c r="M56" s="494"/>
      <c r="N56" s="570"/>
      <c r="O56" s="570"/>
      <c r="Q56" s="466"/>
      <c r="R56" s="466"/>
      <c r="S56" s="466"/>
      <c r="T56" s="466"/>
      <c r="U56" s="466"/>
      <c r="V56" s="466"/>
      <c r="W56" s="466"/>
      <c r="X56" s="466"/>
      <c r="Y56" s="466"/>
      <c r="Z56" s="466"/>
      <c r="AA56" s="466"/>
      <c r="AB56" s="466"/>
      <c r="AC56" s="466"/>
      <c r="AD56" s="469"/>
      <c r="AE56" s="469">
        <v>40</v>
      </c>
      <c r="AF56" s="476">
        <f>SUM(AD56:AE56)*N56</f>
        <v>0</v>
      </c>
      <c r="AG56" s="469">
        <f>SUM((AD50+AE56)*0.25)</f>
        <v>10</v>
      </c>
      <c r="AH56" s="476">
        <f>SUM(AG56*N56)</f>
        <v>0</v>
      </c>
      <c r="AI56" s="469">
        <f>SUM(AE56*0.04)</f>
        <v>1.6</v>
      </c>
      <c r="AJ56" s="476">
        <f>SUM(AI56*N56)</f>
        <v>0</v>
      </c>
      <c r="AK56" s="469">
        <f>((AD50+AE56+AG56)*0.0775)</f>
        <v>3.875</v>
      </c>
      <c r="AL56" s="476">
        <f>SUM(AK56*N56)</f>
        <v>0</v>
      </c>
      <c r="AM56" s="469">
        <f>SUM(AD50+AE56+AG56+AI56+AK56+AN56)</f>
        <v>55.475000000000001</v>
      </c>
      <c r="AN56" s="469"/>
      <c r="AO56" s="476">
        <f>SUM(AN56*N56)</f>
        <v>0</v>
      </c>
      <c r="AP56" s="476">
        <f t="shared" si="46"/>
        <v>0</v>
      </c>
    </row>
    <row r="57" spans="1:42" ht="26.1" customHeight="1" thickBot="1" x14ac:dyDescent="0.25">
      <c r="A57" s="383" t="s">
        <v>158</v>
      </c>
      <c r="B57" s="378"/>
      <c r="C57" s="378"/>
      <c r="D57" s="379"/>
      <c r="E57" s="379"/>
      <c r="F57" s="379"/>
      <c r="G57" s="379"/>
      <c r="H57" s="379"/>
      <c r="I57" s="379"/>
      <c r="J57" s="380"/>
      <c r="K57" s="381"/>
      <c r="L57" s="382"/>
      <c r="M57" s="491"/>
      <c r="N57" s="492"/>
      <c r="O57" s="493"/>
      <c r="Q57" s="466"/>
      <c r="R57" s="466"/>
      <c r="S57" s="466"/>
      <c r="T57" s="466"/>
      <c r="U57" s="466"/>
      <c r="V57" s="466"/>
      <c r="W57" s="466"/>
      <c r="X57" s="466"/>
      <c r="Y57" s="466"/>
      <c r="Z57" s="466"/>
      <c r="AA57" s="466"/>
      <c r="AB57" s="466"/>
      <c r="AC57" s="466"/>
      <c r="AD57" s="468"/>
      <c r="AE57" s="468"/>
      <c r="AF57" s="468">
        <f>SUM(AF54:AF56)</f>
        <v>0</v>
      </c>
      <c r="AG57" s="468"/>
      <c r="AH57" s="468">
        <f t="shared" ref="AH57:AP57" si="47">SUM(AH54:AH56)</f>
        <v>0</v>
      </c>
      <c r="AI57" s="468"/>
      <c r="AJ57" s="468">
        <f t="shared" si="47"/>
        <v>0</v>
      </c>
      <c r="AK57" s="468"/>
      <c r="AL57" s="468">
        <f t="shared" si="47"/>
        <v>0</v>
      </c>
      <c r="AM57" s="468"/>
      <c r="AN57" s="468"/>
      <c r="AO57" s="468">
        <f t="shared" si="47"/>
        <v>0</v>
      </c>
      <c r="AP57" s="468">
        <f t="shared" si="47"/>
        <v>0</v>
      </c>
    </row>
    <row r="58" spans="1:42" ht="26.1" customHeight="1" thickBot="1" x14ac:dyDescent="0.25">
      <c r="A58" s="401" t="s">
        <v>25</v>
      </c>
      <c r="B58" s="394"/>
      <c r="C58" s="394"/>
      <c r="D58" s="395"/>
      <c r="E58" s="393"/>
      <c r="F58" s="393"/>
      <c r="G58" s="396"/>
      <c r="H58" s="678"/>
      <c r="I58" s="678"/>
      <c r="J58" s="678"/>
      <c r="K58" s="678"/>
      <c r="L58" s="678"/>
      <c r="M58" s="678"/>
      <c r="N58" s="678"/>
      <c r="O58" s="679"/>
      <c r="Q58" s="466"/>
      <c r="R58" s="466"/>
      <c r="S58" s="466"/>
      <c r="T58" s="466"/>
      <c r="U58" s="466"/>
      <c r="V58" s="466"/>
      <c r="W58" s="466"/>
      <c r="X58" s="466"/>
      <c r="Y58" s="466"/>
      <c r="Z58" s="466"/>
      <c r="AA58" s="466"/>
      <c r="AB58" s="466"/>
      <c r="AC58" s="466"/>
      <c r="AD58" s="469"/>
      <c r="AE58" s="469"/>
      <c r="AF58" s="476"/>
      <c r="AG58" s="469"/>
      <c r="AH58" s="476"/>
      <c r="AI58" s="469"/>
      <c r="AJ58" s="476"/>
      <c r="AK58" s="469"/>
      <c r="AL58" s="476"/>
      <c r="AM58" s="469"/>
      <c r="AN58" s="469"/>
      <c r="AO58" s="476"/>
      <c r="AP58" s="476"/>
    </row>
    <row r="59" spans="1:42" ht="24" customHeight="1" x14ac:dyDescent="0.2">
      <c r="A59" s="130"/>
      <c r="B59" s="303" t="s">
        <v>154</v>
      </c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644"/>
      <c r="O59" s="671"/>
      <c r="Q59" s="389"/>
      <c r="R59" s="389"/>
      <c r="S59" s="389" t="s">
        <v>179</v>
      </c>
      <c r="T59" s="389"/>
      <c r="U59" s="389" t="s">
        <v>203</v>
      </c>
      <c r="V59" s="389"/>
      <c r="W59" s="389" t="s">
        <v>229</v>
      </c>
      <c r="X59" s="389"/>
      <c r="Y59" s="389" t="s">
        <v>178</v>
      </c>
      <c r="Z59" s="389"/>
      <c r="AA59" s="389" t="s">
        <v>195</v>
      </c>
      <c r="AB59" s="389"/>
      <c r="AC59" s="389" t="s">
        <v>1</v>
      </c>
      <c r="AD59" s="469"/>
      <c r="AE59" s="469"/>
      <c r="AF59" s="536" t="s">
        <v>179</v>
      </c>
      <c r="AG59" s="536"/>
      <c r="AH59" s="536" t="s">
        <v>203</v>
      </c>
      <c r="AI59" s="536"/>
      <c r="AJ59" s="536" t="s">
        <v>229</v>
      </c>
      <c r="AK59" s="536"/>
      <c r="AL59" s="536" t="s">
        <v>178</v>
      </c>
      <c r="AM59" s="536"/>
      <c r="AN59" s="536"/>
      <c r="AO59" s="536" t="s">
        <v>195</v>
      </c>
      <c r="AP59" s="536" t="s">
        <v>1</v>
      </c>
    </row>
    <row r="60" spans="1:42" ht="24" customHeight="1" x14ac:dyDescent="0.2">
      <c r="A60" s="131"/>
      <c r="B60" s="144" t="s">
        <v>170</v>
      </c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645"/>
      <c r="O60" s="654"/>
      <c r="Q60" s="473" t="s">
        <v>218</v>
      </c>
      <c r="R60" s="473"/>
      <c r="S60" s="474">
        <f>SUM(S32,S28)</f>
        <v>0</v>
      </c>
      <c r="T60" s="473"/>
      <c r="U60" s="474">
        <f>SUM(U32,U28)</f>
        <v>0</v>
      </c>
      <c r="V60" s="473"/>
      <c r="W60" s="474">
        <f>SUM(W32,W28)</f>
        <v>0</v>
      </c>
      <c r="X60" s="473"/>
      <c r="Y60" s="474">
        <f>SUM(Y32,Y28)</f>
        <v>0</v>
      </c>
      <c r="Z60" s="473"/>
      <c r="AA60" s="474">
        <f>SUM(AA32,AA28)</f>
        <v>0</v>
      </c>
      <c r="AB60" s="473"/>
      <c r="AC60" s="474">
        <f>SUM(AC28+AC32)</f>
        <v>0</v>
      </c>
      <c r="AD60" s="474"/>
      <c r="AE60" s="474"/>
      <c r="AF60" s="474">
        <f>SUM(AF28+AF32+AF38+AF40+AF42+AF45+AF53+AF57)</f>
        <v>0</v>
      </c>
      <c r="AG60" s="474"/>
      <c r="AH60" s="474">
        <f t="shared" ref="AH60:AP60" si="48">SUM(AH28+AH32+AH38+AH40+AH42+AH45+AH53+AH57)</f>
        <v>0</v>
      </c>
      <c r="AI60" s="474"/>
      <c r="AJ60" s="474">
        <f t="shared" si="48"/>
        <v>0</v>
      </c>
      <c r="AK60" s="474"/>
      <c r="AL60" s="474">
        <f t="shared" si="48"/>
        <v>0</v>
      </c>
      <c r="AM60" s="474"/>
      <c r="AN60" s="474"/>
      <c r="AO60" s="474">
        <f t="shared" si="48"/>
        <v>0</v>
      </c>
      <c r="AP60" s="474">
        <f t="shared" si="48"/>
        <v>0</v>
      </c>
    </row>
    <row r="61" spans="1:42" ht="24" customHeight="1" x14ac:dyDescent="0.2">
      <c r="A61" s="131"/>
      <c r="B61" s="144" t="s">
        <v>149</v>
      </c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645"/>
      <c r="O61" s="654"/>
    </row>
    <row r="62" spans="1:42" ht="24" customHeight="1" thickBot="1" x14ac:dyDescent="0.25">
      <c r="A62" s="131"/>
      <c r="B62" s="144" t="s">
        <v>58</v>
      </c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10"/>
      <c r="O62" s="428"/>
      <c r="AE62" s="537" t="s">
        <v>237</v>
      </c>
      <c r="AF62" s="486">
        <f>SUM(S60+AF60)</f>
        <v>0</v>
      </c>
      <c r="AG62" s="487"/>
      <c r="AH62" s="486">
        <f>SUM(U60+AH60)</f>
        <v>0</v>
      </c>
      <c r="AI62" s="487"/>
      <c r="AJ62" s="486">
        <f>SUM(W60+AJ60)</f>
        <v>0</v>
      </c>
      <c r="AK62" s="487"/>
      <c r="AL62" s="486">
        <f>SUM(Y60+AL60)</f>
        <v>0</v>
      </c>
      <c r="AM62" s="487"/>
      <c r="AN62" s="487"/>
      <c r="AO62" s="486">
        <f>SUM(AA60+AO60)</f>
        <v>0</v>
      </c>
      <c r="AP62" s="486">
        <f>SUM(AC60+AP60)</f>
        <v>0</v>
      </c>
    </row>
    <row r="63" spans="1:42" ht="24" customHeight="1" x14ac:dyDescent="0.25">
      <c r="A63" s="498"/>
      <c r="B63" s="499" t="s">
        <v>156</v>
      </c>
      <c r="C63" s="499"/>
      <c r="D63" s="500"/>
      <c r="E63" s="501"/>
      <c r="F63" s="501"/>
      <c r="G63" s="501"/>
      <c r="H63" s="501"/>
      <c r="I63" s="501"/>
      <c r="J63" s="501"/>
      <c r="K63" s="501"/>
      <c r="L63" s="501"/>
      <c r="M63" s="501"/>
      <c r="N63" s="502"/>
      <c r="O63" s="503"/>
    </row>
    <row r="64" spans="1:42" ht="24" customHeight="1" x14ac:dyDescent="0.2">
      <c r="A64" s="398"/>
      <c r="B64" s="399" t="s">
        <v>153</v>
      </c>
      <c r="C64" s="397"/>
      <c r="D64" s="397"/>
      <c r="E64" s="397"/>
      <c r="F64" s="397"/>
      <c r="G64" s="397"/>
      <c r="H64" s="397"/>
      <c r="I64" s="397"/>
      <c r="J64" s="397"/>
      <c r="K64" s="397"/>
      <c r="L64" s="397"/>
      <c r="M64" s="397"/>
      <c r="N64" s="415"/>
      <c r="O64" s="429"/>
    </row>
    <row r="65" spans="1:15" ht="24" customHeight="1" thickBot="1" x14ac:dyDescent="0.25">
      <c r="A65" s="504"/>
      <c r="B65" s="505" t="s">
        <v>152</v>
      </c>
      <c r="C65" s="506"/>
      <c r="D65" s="506"/>
      <c r="E65" s="506"/>
      <c r="F65" s="506"/>
      <c r="G65" s="506"/>
      <c r="H65" s="506"/>
      <c r="I65" s="506"/>
      <c r="J65" s="506"/>
      <c r="K65" s="506"/>
      <c r="L65" s="506"/>
      <c r="M65" s="506"/>
      <c r="N65" s="507"/>
      <c r="O65" s="508"/>
    </row>
    <row r="66" spans="1:15" ht="24" customHeight="1" x14ac:dyDescent="0.2">
      <c r="A66" s="664" t="s">
        <v>184</v>
      </c>
      <c r="B66" s="665"/>
      <c r="C66" s="665"/>
      <c r="D66" s="48" t="s">
        <v>183</v>
      </c>
      <c r="E66" s="129"/>
      <c r="F66" s="128"/>
      <c r="G66" s="48"/>
      <c r="H66" s="48"/>
      <c r="I66" s="48"/>
      <c r="J66" s="128"/>
      <c r="K66" s="128"/>
      <c r="L66" s="48"/>
      <c r="M66" s="48"/>
      <c r="N66" s="417"/>
      <c r="O66" s="430"/>
    </row>
    <row r="67" spans="1:15" ht="24" customHeight="1" x14ac:dyDescent="0.2">
      <c r="A67" s="112"/>
      <c r="B67" s="125" t="s">
        <v>173</v>
      </c>
      <c r="C67" s="117"/>
      <c r="D67" s="117"/>
      <c r="E67" s="126"/>
      <c r="F67" s="117"/>
      <c r="G67" s="117"/>
      <c r="H67" s="121"/>
      <c r="I67" s="121"/>
      <c r="J67" s="121"/>
      <c r="K67" s="121"/>
      <c r="L67" s="121"/>
      <c r="M67" s="121"/>
      <c r="N67" s="423"/>
      <c r="O67" s="431"/>
    </row>
    <row r="68" spans="1:15" ht="24" customHeight="1" x14ac:dyDescent="0.2">
      <c r="A68" s="112"/>
      <c r="B68" s="165" t="s">
        <v>143</v>
      </c>
      <c r="C68" s="117"/>
      <c r="D68" s="160"/>
      <c r="E68" s="117"/>
      <c r="F68" s="117"/>
      <c r="G68" s="117"/>
      <c r="H68" s="121"/>
      <c r="I68" s="121"/>
      <c r="J68" s="121"/>
      <c r="K68" s="121"/>
      <c r="L68" s="121"/>
      <c r="M68" s="121"/>
      <c r="N68" s="423"/>
      <c r="O68" s="432"/>
    </row>
    <row r="69" spans="1:15" ht="24" hidden="1" customHeight="1" x14ac:dyDescent="0.2">
      <c r="A69" s="112"/>
      <c r="B69" s="163"/>
      <c r="C69" s="157"/>
      <c r="D69" s="157"/>
      <c r="E69" s="157"/>
      <c r="F69" s="157"/>
      <c r="G69" s="157"/>
      <c r="H69" s="159"/>
      <c r="I69" s="159"/>
      <c r="J69" s="159"/>
      <c r="K69" s="159"/>
      <c r="L69" s="159"/>
      <c r="M69" s="159"/>
      <c r="N69" s="423"/>
      <c r="O69" s="422"/>
    </row>
    <row r="70" spans="1:15" ht="24" customHeight="1" x14ac:dyDescent="0.2">
      <c r="A70" s="112"/>
      <c r="B70" s="453" t="s">
        <v>193</v>
      </c>
      <c r="C70" s="454"/>
      <c r="D70" s="443" t="s">
        <v>239</v>
      </c>
      <c r="E70" s="443"/>
      <c r="F70" s="443"/>
      <c r="G70" s="443"/>
      <c r="H70" s="163"/>
      <c r="I70" s="163"/>
      <c r="J70" s="163"/>
      <c r="K70" s="163"/>
      <c r="L70" s="455"/>
      <c r="M70" s="455"/>
      <c r="N70" s="452"/>
      <c r="O70" s="444"/>
    </row>
    <row r="71" spans="1:15" ht="24" hidden="1" customHeight="1" x14ac:dyDescent="0.2">
      <c r="A71" s="112"/>
      <c r="B71" s="163"/>
      <c r="C71" s="454"/>
      <c r="D71" s="454"/>
      <c r="E71" s="454"/>
      <c r="F71" s="454"/>
      <c r="G71" s="454"/>
      <c r="H71" s="455"/>
      <c r="I71" s="455"/>
      <c r="J71" s="455"/>
      <c r="K71" s="455"/>
      <c r="L71" s="455"/>
      <c r="M71" s="455"/>
      <c r="N71" s="452"/>
      <c r="O71" s="444"/>
    </row>
    <row r="72" spans="1:15" ht="24" customHeight="1" x14ac:dyDescent="0.2">
      <c r="A72" s="112"/>
      <c r="B72" s="456" t="s">
        <v>60</v>
      </c>
      <c r="C72" s="454"/>
      <c r="D72" s="443" t="s">
        <v>192</v>
      </c>
      <c r="E72" s="443"/>
      <c r="F72" s="443"/>
      <c r="G72" s="443"/>
      <c r="H72" s="443"/>
      <c r="I72" s="443"/>
      <c r="J72" s="443"/>
      <c r="K72" s="443"/>
      <c r="L72" s="443"/>
      <c r="M72" s="443"/>
      <c r="N72" s="452"/>
      <c r="O72" s="433"/>
    </row>
    <row r="73" spans="1:15" ht="24" hidden="1" customHeight="1" x14ac:dyDescent="0.2">
      <c r="A73" s="112"/>
      <c r="B73" s="160"/>
      <c r="C73" s="457"/>
      <c r="D73" s="457"/>
      <c r="E73" s="161"/>
      <c r="F73" s="457"/>
      <c r="G73" s="457"/>
      <c r="H73" s="458"/>
      <c r="I73" s="458"/>
      <c r="J73" s="458"/>
      <c r="K73" s="458"/>
      <c r="L73" s="458"/>
      <c r="M73" s="458"/>
      <c r="N73" s="411"/>
      <c r="O73" s="654"/>
    </row>
    <row r="74" spans="1:15" ht="24" customHeight="1" x14ac:dyDescent="0.2">
      <c r="A74" s="112"/>
      <c r="B74" s="456" t="s">
        <v>148</v>
      </c>
      <c r="C74" s="454"/>
      <c r="D74" s="443" t="s">
        <v>66</v>
      </c>
      <c r="E74" s="443"/>
      <c r="F74" s="454"/>
      <c r="G74" s="454"/>
      <c r="H74" s="455"/>
      <c r="I74" s="455"/>
      <c r="J74" s="459"/>
      <c r="K74" s="459"/>
      <c r="L74" s="459"/>
      <c r="M74" s="459"/>
      <c r="N74" s="412"/>
      <c r="O74" s="654"/>
    </row>
    <row r="75" spans="1:15" ht="24" customHeight="1" x14ac:dyDescent="0.2">
      <c r="A75" s="112"/>
      <c r="B75" s="160" t="s">
        <v>194</v>
      </c>
      <c r="C75" s="457"/>
      <c r="D75" s="457"/>
      <c r="E75" s="161"/>
      <c r="F75" s="457"/>
      <c r="G75" s="457"/>
      <c r="H75" s="458"/>
      <c r="I75" s="458"/>
      <c r="J75" s="460"/>
      <c r="K75" s="460"/>
      <c r="L75" s="460"/>
      <c r="M75" s="460"/>
      <c r="N75" s="452"/>
      <c r="O75" s="654"/>
    </row>
    <row r="76" spans="1:15" ht="24.75" x14ac:dyDescent="0.2">
      <c r="A76" s="112"/>
      <c r="B76" s="160"/>
      <c r="C76" s="117"/>
      <c r="D76" s="616" t="s">
        <v>179</v>
      </c>
      <c r="E76" s="616"/>
      <c r="F76" s="663">
        <f>SUM(AF62)</f>
        <v>0</v>
      </c>
      <c r="G76" s="663"/>
      <c r="H76" s="663"/>
      <c r="I76" s="121"/>
      <c r="J76" s="116"/>
      <c r="K76" s="116"/>
      <c r="L76" s="116"/>
      <c r="M76" s="116"/>
      <c r="N76" s="446"/>
      <c r="O76" s="654"/>
    </row>
    <row r="77" spans="1:15" ht="24" customHeight="1" x14ac:dyDescent="0.2">
      <c r="A77" s="112"/>
      <c r="B77" s="160"/>
      <c r="C77" s="117"/>
      <c r="D77" s="615" t="s">
        <v>203</v>
      </c>
      <c r="E77" s="615"/>
      <c r="F77" s="663">
        <f>SUM(AH62)</f>
        <v>0</v>
      </c>
      <c r="G77" s="663"/>
      <c r="H77" s="663"/>
      <c r="I77" s="121"/>
      <c r="J77" s="116"/>
      <c r="K77" s="116"/>
      <c r="L77" s="116"/>
      <c r="M77" s="116"/>
      <c r="N77" s="446"/>
      <c r="O77" s="654"/>
    </row>
    <row r="78" spans="1:15" ht="24" customHeight="1" x14ac:dyDescent="0.2">
      <c r="A78" s="112"/>
      <c r="B78" s="160"/>
      <c r="C78" s="117"/>
      <c r="D78" s="660" t="s">
        <v>204</v>
      </c>
      <c r="E78" s="661"/>
      <c r="F78" s="651">
        <f>SUM(AJ62)</f>
        <v>0</v>
      </c>
      <c r="G78" s="652"/>
      <c r="H78" s="653"/>
      <c r="I78" s="121"/>
      <c r="J78" s="116"/>
      <c r="K78" s="116"/>
      <c r="L78" s="116"/>
      <c r="M78" s="116"/>
      <c r="N78" s="463"/>
      <c r="O78" s="654"/>
    </row>
    <row r="79" spans="1:15" ht="24" customHeight="1" x14ac:dyDescent="0.2">
      <c r="A79" s="112"/>
      <c r="B79" s="160"/>
      <c r="C79" s="117"/>
      <c r="D79" s="616" t="s">
        <v>178</v>
      </c>
      <c r="E79" s="616"/>
      <c r="F79" s="651">
        <f>SUM(AL62)</f>
        <v>0</v>
      </c>
      <c r="G79" s="652"/>
      <c r="H79" s="653"/>
      <c r="I79" s="121"/>
      <c r="J79" s="116"/>
      <c r="K79" s="116"/>
      <c r="L79" s="116"/>
      <c r="M79" s="116"/>
      <c r="N79" s="446"/>
      <c r="O79" s="654"/>
    </row>
    <row r="80" spans="1:15" ht="24" customHeight="1" x14ac:dyDescent="0.2">
      <c r="A80" s="112"/>
      <c r="B80" s="160"/>
      <c r="C80" s="117"/>
      <c r="D80" s="658" t="s">
        <v>195</v>
      </c>
      <c r="E80" s="659"/>
      <c r="F80" s="651">
        <f>SUM(AO62)</f>
        <v>0</v>
      </c>
      <c r="G80" s="652"/>
      <c r="H80" s="653"/>
      <c r="I80" s="121"/>
      <c r="J80" s="116"/>
      <c r="K80" s="116"/>
      <c r="L80" s="116"/>
      <c r="M80" s="116"/>
      <c r="N80" s="463"/>
      <c r="O80" s="654"/>
    </row>
    <row r="81" spans="1:15" ht="31.5" x14ac:dyDescent="0.25">
      <c r="A81" s="112"/>
      <c r="B81" s="400"/>
      <c r="C81" s="157"/>
      <c r="D81" s="616" t="s">
        <v>1</v>
      </c>
      <c r="E81" s="616"/>
      <c r="F81" s="662">
        <f>SUM(F76:H80)</f>
        <v>0</v>
      </c>
      <c r="G81" s="662"/>
      <c r="H81" s="662"/>
      <c r="I81" s="159"/>
      <c r="J81" s="162"/>
      <c r="K81" s="162"/>
      <c r="L81" s="162"/>
      <c r="M81" s="162"/>
      <c r="N81" s="413"/>
      <c r="O81" s="654"/>
    </row>
    <row r="82" spans="1:15" ht="24" customHeight="1" thickBot="1" x14ac:dyDescent="0.25">
      <c r="A82" s="434"/>
      <c r="B82" s="435"/>
      <c r="C82" s="436"/>
      <c r="D82" s="436"/>
      <c r="E82" s="437"/>
      <c r="F82" s="436"/>
      <c r="G82" s="436"/>
      <c r="H82" s="438"/>
      <c r="I82" s="438"/>
      <c r="J82" s="414"/>
      <c r="K82" s="414"/>
      <c r="L82" s="414"/>
      <c r="M82" s="414"/>
      <c r="N82" s="439"/>
      <c r="O82" s="440"/>
    </row>
    <row r="83" spans="1:15" ht="21" customHeight="1" thickBot="1" x14ac:dyDescent="0.25">
      <c r="A83" s="336"/>
      <c r="B83" s="426"/>
      <c r="C83" s="426"/>
      <c r="D83" s="426"/>
      <c r="E83" s="426"/>
      <c r="F83" s="426"/>
      <c r="G83" s="426"/>
      <c r="H83" s="426"/>
      <c r="I83" s="426"/>
      <c r="J83" s="426"/>
      <c r="K83" s="426"/>
      <c r="L83" s="426"/>
      <c r="M83" s="426"/>
      <c r="N83" s="426"/>
      <c r="O83" s="442"/>
    </row>
    <row r="84" spans="1:15" ht="30.75" customHeight="1" thickBot="1" x14ac:dyDescent="0.25">
      <c r="A84" s="655" t="s">
        <v>188</v>
      </c>
      <c r="B84" s="656"/>
      <c r="C84" s="656"/>
      <c r="D84" s="656"/>
      <c r="E84" s="656"/>
      <c r="F84" s="656"/>
      <c r="G84" s="656"/>
      <c r="H84" s="656"/>
      <c r="I84" s="656"/>
      <c r="J84" s="656"/>
      <c r="K84" s="656"/>
      <c r="L84" s="656"/>
      <c r="M84" s="656"/>
      <c r="N84" s="656"/>
      <c r="O84" s="657"/>
    </row>
    <row r="85" spans="1:15" ht="21" customHeight="1" thickBot="1" x14ac:dyDescent="0.25">
      <c r="A85" s="646" t="s">
        <v>198</v>
      </c>
      <c r="B85" s="647"/>
      <c r="C85" s="647"/>
      <c r="D85" s="647"/>
      <c r="E85" s="647"/>
      <c r="F85" s="647"/>
      <c r="G85" s="647"/>
      <c r="H85" s="647"/>
      <c r="I85" s="647"/>
      <c r="J85" s="647"/>
      <c r="K85" s="647"/>
      <c r="L85" s="647"/>
      <c r="M85" s="647"/>
      <c r="N85" s="647"/>
      <c r="O85" s="648"/>
    </row>
    <row r="86" spans="1:15" ht="21" customHeight="1" x14ac:dyDescent="0.2">
      <c r="A86" s="650" t="s">
        <v>197</v>
      </c>
      <c r="B86" s="643"/>
      <c r="C86" s="643"/>
      <c r="D86" s="643"/>
      <c r="E86" s="643"/>
      <c r="F86" s="643"/>
      <c r="G86" s="643"/>
      <c r="H86" s="643"/>
      <c r="I86" s="643"/>
      <c r="J86" s="643"/>
      <c r="K86" s="643"/>
      <c r="L86" s="643"/>
      <c r="M86" s="643"/>
      <c r="N86" s="643"/>
      <c r="O86" s="643"/>
    </row>
    <row r="87" spans="1:15" ht="21.75" customHeight="1" x14ac:dyDescent="0.2">
      <c r="A87" s="643" t="s">
        <v>171</v>
      </c>
      <c r="B87" s="643"/>
      <c r="C87" s="643"/>
      <c r="D87" s="643"/>
      <c r="E87" s="643"/>
      <c r="F87" s="643"/>
      <c r="G87" s="643"/>
      <c r="H87" s="643"/>
      <c r="I87" s="643"/>
      <c r="J87" s="643"/>
      <c r="K87" s="643"/>
      <c r="L87" s="643"/>
      <c r="M87" s="643"/>
      <c r="N87" s="643"/>
      <c r="O87" s="643"/>
    </row>
    <row r="88" spans="1:15" x14ac:dyDescent="0.2">
      <c r="A88" s="642"/>
      <c r="B88" s="642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47"/>
      <c r="N88" s="649" t="s">
        <v>238</v>
      </c>
      <c r="O88" s="649"/>
    </row>
    <row r="89" spans="1:15" ht="57.75" customHeight="1" x14ac:dyDescent="0.2"/>
  </sheetData>
  <sheetProtection password="CC75" sheet="1" objects="1" scenarios="1" selectLockedCells="1"/>
  <mergeCells count="114">
    <mergeCell ref="F77:H77"/>
    <mergeCell ref="A9:O9"/>
    <mergeCell ref="K25:L25"/>
    <mergeCell ref="K26:L26"/>
    <mergeCell ref="K27:L27"/>
    <mergeCell ref="K29:L29"/>
    <mergeCell ref="K30:L30"/>
    <mergeCell ref="K31:L31"/>
    <mergeCell ref="A27:I27"/>
    <mergeCell ref="I18:I19"/>
    <mergeCell ref="O59:O61"/>
    <mergeCell ref="K33:L33"/>
    <mergeCell ref="K42:L42"/>
    <mergeCell ref="N49:O49"/>
    <mergeCell ref="A55:I55"/>
    <mergeCell ref="G53:I53"/>
    <mergeCell ref="H58:O58"/>
    <mergeCell ref="A51:I51"/>
    <mergeCell ref="K51:L51"/>
    <mergeCell ref="N51:O51"/>
    <mergeCell ref="N54:O54"/>
    <mergeCell ref="A35:I35"/>
    <mergeCell ref="A36:I36"/>
    <mergeCell ref="N55:O55"/>
    <mergeCell ref="G38:I38"/>
    <mergeCell ref="A88:B88"/>
    <mergeCell ref="K52:L52"/>
    <mergeCell ref="K56:L56"/>
    <mergeCell ref="K55:L55"/>
    <mergeCell ref="A87:O87"/>
    <mergeCell ref="N59:N61"/>
    <mergeCell ref="N56:O56"/>
    <mergeCell ref="A85:O85"/>
    <mergeCell ref="N88:O88"/>
    <mergeCell ref="A56:I56"/>
    <mergeCell ref="A86:O86"/>
    <mergeCell ref="F79:H79"/>
    <mergeCell ref="O73:O81"/>
    <mergeCell ref="F80:H80"/>
    <mergeCell ref="A84:O84"/>
    <mergeCell ref="D80:E80"/>
    <mergeCell ref="D78:E78"/>
    <mergeCell ref="F78:H78"/>
    <mergeCell ref="F81:H81"/>
    <mergeCell ref="F76:H76"/>
    <mergeCell ref="D76:E76"/>
    <mergeCell ref="A66:C66"/>
    <mergeCell ref="D77:E77"/>
    <mergeCell ref="D79:E79"/>
    <mergeCell ref="D81:E81"/>
    <mergeCell ref="A1:F1"/>
    <mergeCell ref="A5:F5"/>
    <mergeCell ref="A2:F2"/>
    <mergeCell ref="A3:F3"/>
    <mergeCell ref="A4:F4"/>
    <mergeCell ref="A22:E22"/>
    <mergeCell ref="F22:I22"/>
    <mergeCell ref="A8:E8"/>
    <mergeCell ref="F8:O8"/>
    <mergeCell ref="A6:O6"/>
    <mergeCell ref="D10:G11"/>
    <mergeCell ref="K10:O11"/>
    <mergeCell ref="A28:I28"/>
    <mergeCell ref="N41:O41"/>
    <mergeCell ref="N34:O34"/>
    <mergeCell ref="N52:O52"/>
    <mergeCell ref="A41:I41"/>
    <mergeCell ref="A42:I42"/>
    <mergeCell ref="A50:I50"/>
    <mergeCell ref="G39:H39"/>
    <mergeCell ref="K49:L49"/>
    <mergeCell ref="N23:N24"/>
    <mergeCell ref="K23:L24"/>
    <mergeCell ref="C18:D19"/>
    <mergeCell ref="C20:D21"/>
    <mergeCell ref="L12:O13"/>
    <mergeCell ref="L14:O15"/>
    <mergeCell ref="E20:G21"/>
    <mergeCell ref="O23:O24"/>
    <mergeCell ref="N18:O19"/>
    <mergeCell ref="J18:L19"/>
    <mergeCell ref="C12:G13"/>
    <mergeCell ref="C14:G15"/>
    <mergeCell ref="C16:D17"/>
    <mergeCell ref="F16:G17"/>
    <mergeCell ref="F18:G19"/>
    <mergeCell ref="M23:M24"/>
    <mergeCell ref="I16:O17"/>
    <mergeCell ref="A23:I24"/>
    <mergeCell ref="K50:L50"/>
    <mergeCell ref="N50:O50"/>
    <mergeCell ref="A34:I34"/>
    <mergeCell ref="N35:O35"/>
    <mergeCell ref="N36:O36"/>
    <mergeCell ref="N37:O37"/>
    <mergeCell ref="N39:O39"/>
    <mergeCell ref="K35:L35"/>
    <mergeCell ref="N42:O42"/>
    <mergeCell ref="K37:L37"/>
    <mergeCell ref="K36:L36"/>
    <mergeCell ref="A37:I37"/>
    <mergeCell ref="A32:O32"/>
    <mergeCell ref="K40:L40"/>
    <mergeCell ref="N40:O40"/>
    <mergeCell ref="N33:O33"/>
    <mergeCell ref="K39:L39"/>
    <mergeCell ref="A43:I43"/>
    <mergeCell ref="K43:L43"/>
    <mergeCell ref="N43:O43"/>
    <mergeCell ref="A44:I44"/>
    <mergeCell ref="K44:L44"/>
    <mergeCell ref="N44:O44"/>
    <mergeCell ref="K34:L34"/>
    <mergeCell ref="K41:L41"/>
  </mergeCells>
  <phoneticPr fontId="0" type="noConversion"/>
  <hyperlinks>
    <hyperlink ref="F8" r:id="rId1"/>
    <hyperlink ref="F8:O8" r:id="rId2" display="MarriottMarquisSD@psav.com"/>
  </hyperlinks>
  <printOptions horizontalCentered="1"/>
  <pageMargins left="0.44" right="0.43" top="0.25" bottom="0.21" header="0.25" footer="0"/>
  <pageSetup scale="42" fitToHeight="0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indexed="61"/>
  </sheetPr>
  <dimension ref="A1:N149"/>
  <sheetViews>
    <sheetView view="pageBreakPreview" zoomScale="85" zoomScaleNormal="75" zoomScaleSheetLayoutView="75" workbookViewId="0">
      <selection activeCell="F4" sqref="F4"/>
    </sheetView>
  </sheetViews>
  <sheetFormatPr defaultColWidth="8.85546875" defaultRowHeight="12.75" x14ac:dyDescent="0.2"/>
  <cols>
    <col min="1" max="1" width="3.85546875" style="2" customWidth="1"/>
    <col min="2" max="2" width="18.42578125" style="2" customWidth="1"/>
    <col min="3" max="3" width="13.28515625" style="2" customWidth="1"/>
    <col min="4" max="4" width="20.28515625" style="2" customWidth="1"/>
    <col min="5" max="5" width="22.42578125" style="2" customWidth="1"/>
    <col min="6" max="6" width="12.28515625" style="2" customWidth="1"/>
    <col min="7" max="7" width="8.42578125" style="2" customWidth="1"/>
    <col min="8" max="8" width="10.42578125" style="2" customWidth="1"/>
    <col min="9" max="9" width="17.7109375" style="2" customWidth="1"/>
    <col min="10" max="10" width="9" style="2" customWidth="1"/>
    <col min="11" max="11" width="7" style="2" customWidth="1"/>
    <col min="12" max="12" width="21.7109375" style="2" customWidth="1"/>
    <col min="13" max="13" width="19.5703125" style="2" customWidth="1"/>
    <col min="14" max="14" width="17" style="2" customWidth="1"/>
    <col min="15" max="16384" width="8.85546875" style="2"/>
  </cols>
  <sheetData>
    <row r="1" spans="1:14" s="8" customFormat="1" ht="19.899999999999999" customHeight="1" x14ac:dyDescent="0.2">
      <c r="A1" s="311"/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</row>
    <row r="2" spans="1:14" s="8" customFormat="1" ht="27.75" customHeight="1" x14ac:dyDescent="0.2">
      <c r="A2" s="311"/>
      <c r="B2" s="311"/>
      <c r="C2" s="311"/>
      <c r="D2" s="311"/>
      <c r="E2" s="312"/>
      <c r="F2" s="313"/>
      <c r="G2" s="313"/>
      <c r="H2" s="313"/>
      <c r="I2" s="313"/>
      <c r="J2" s="733"/>
      <c r="K2" s="733"/>
      <c r="L2" s="733"/>
      <c r="M2" s="733"/>
      <c r="N2" s="733"/>
    </row>
    <row r="3" spans="1:14" s="8" customFormat="1" ht="19.149999999999999" customHeight="1" x14ac:dyDescent="0.2">
      <c r="A3" s="311"/>
      <c r="B3" s="311"/>
      <c r="C3" s="311"/>
      <c r="D3" s="311"/>
      <c r="E3" s="45"/>
      <c r="F3" s="313"/>
      <c r="G3" s="313"/>
      <c r="H3" s="313"/>
      <c r="I3" s="313"/>
      <c r="J3" s="733"/>
      <c r="K3" s="733"/>
      <c r="L3" s="733"/>
      <c r="M3" s="733"/>
      <c r="N3" s="733"/>
    </row>
    <row r="4" spans="1:14" s="8" customFormat="1" ht="19.899999999999999" customHeight="1" x14ac:dyDescent="0.2">
      <c r="A4" s="311"/>
      <c r="B4" s="311"/>
      <c r="C4" s="311"/>
      <c r="D4" s="311"/>
      <c r="E4" s="71"/>
      <c r="F4" s="313"/>
      <c r="G4" s="313"/>
      <c r="H4" s="313"/>
      <c r="I4" s="115"/>
      <c r="J4" s="314"/>
      <c r="K4" s="314"/>
      <c r="L4" s="315"/>
      <c r="M4" s="296"/>
      <c r="N4" s="296"/>
    </row>
    <row r="5" spans="1:14" s="8" customFormat="1" ht="19.899999999999999" customHeight="1" x14ac:dyDescent="0.3">
      <c r="A5" s="683" t="e">
        <f>#REF!</f>
        <v>#REF!</v>
      </c>
      <c r="B5" s="683"/>
      <c r="C5" s="683"/>
      <c r="D5" s="683"/>
      <c r="E5" s="683"/>
      <c r="F5" s="683"/>
      <c r="G5" s="313"/>
      <c r="H5" s="313"/>
      <c r="I5" s="313"/>
      <c r="J5" s="313"/>
      <c r="K5" s="313"/>
      <c r="L5" s="313"/>
      <c r="M5" s="313"/>
      <c r="N5" s="313"/>
    </row>
    <row r="6" spans="1:14" s="8" customFormat="1" ht="19.899999999999999" customHeight="1" x14ac:dyDescent="0.3">
      <c r="A6" s="683" t="e">
        <f>#REF!</f>
        <v>#REF!</v>
      </c>
      <c r="B6" s="683"/>
      <c r="C6" s="683"/>
      <c r="D6" s="683"/>
      <c r="E6" s="683"/>
      <c r="F6" s="683"/>
      <c r="G6" s="313"/>
      <c r="H6" s="313"/>
      <c r="I6" s="726"/>
      <c r="J6" s="726"/>
      <c r="K6" s="726"/>
      <c r="L6" s="726"/>
      <c r="M6" s="726"/>
      <c r="N6" s="726"/>
    </row>
    <row r="7" spans="1:14" s="8" customFormat="1" ht="19.899999999999999" customHeight="1" x14ac:dyDescent="0.3">
      <c r="A7" s="684" t="e">
        <f>#REF!</f>
        <v>#REF!</v>
      </c>
      <c r="B7" s="684"/>
      <c r="C7" s="684"/>
      <c r="D7" s="684"/>
      <c r="E7" s="684"/>
      <c r="F7" s="684"/>
      <c r="G7" s="311"/>
      <c r="H7" s="311"/>
      <c r="I7" s="308"/>
      <c r="J7" s="315"/>
      <c r="K7" s="315"/>
      <c r="L7" s="316"/>
      <c r="M7" s="288"/>
      <c r="N7" s="317"/>
    </row>
    <row r="8" spans="1:14" s="8" customFormat="1" ht="19.899999999999999" customHeight="1" x14ac:dyDescent="0.3">
      <c r="A8" s="685" t="e">
        <f>#REF!</f>
        <v>#REF!</v>
      </c>
      <c r="B8" s="685"/>
      <c r="C8" s="685"/>
      <c r="D8" s="685"/>
      <c r="E8" s="685"/>
      <c r="F8" s="685"/>
      <c r="G8" s="71"/>
      <c r="H8" s="71"/>
      <c r="I8" s="71"/>
      <c r="J8" s="71"/>
      <c r="K8" s="71"/>
      <c r="L8" s="71"/>
      <c r="M8" s="318"/>
      <c r="N8" s="311"/>
    </row>
    <row r="9" spans="1:14" s="8" customFormat="1" ht="19.899999999999999" customHeight="1" x14ac:dyDescent="0.3">
      <c r="A9" s="683" t="e">
        <f>#REF!</f>
        <v>#REF!</v>
      </c>
      <c r="B9" s="683"/>
      <c r="C9" s="683"/>
      <c r="D9" s="683"/>
      <c r="E9" s="683"/>
      <c r="F9" s="683"/>
      <c r="G9" s="71"/>
      <c r="H9" s="319"/>
      <c r="I9" s="319"/>
      <c r="J9" s="319"/>
      <c r="K9" s="319"/>
      <c r="L9" s="319"/>
      <c r="M9" s="318"/>
      <c r="N9" s="45"/>
    </row>
    <row r="10" spans="1:14" s="8" customFormat="1" ht="19.899999999999999" customHeight="1" x14ac:dyDescent="0.2">
      <c r="A10" s="311"/>
      <c r="B10" s="311"/>
      <c r="C10" s="311"/>
      <c r="D10" s="311"/>
      <c r="E10" s="311"/>
      <c r="F10" s="311"/>
      <c r="G10" s="311"/>
      <c r="H10" s="319"/>
      <c r="I10" s="319"/>
      <c r="J10" s="319"/>
      <c r="K10" s="319"/>
      <c r="L10" s="319"/>
      <c r="M10" s="45"/>
      <c r="N10" s="338" t="s">
        <v>124</v>
      </c>
    </row>
    <row r="11" spans="1:14" s="8" customFormat="1" ht="19.5" customHeight="1" x14ac:dyDescent="0.2">
      <c r="A11" s="45"/>
      <c r="B11" s="45"/>
      <c r="C11" s="45"/>
      <c r="D11" s="45"/>
      <c r="E11" s="45"/>
      <c r="F11" s="45"/>
      <c r="G11" s="45"/>
      <c r="H11" s="45"/>
      <c r="I11" s="71"/>
      <c r="J11" s="45"/>
      <c r="K11" s="45"/>
      <c r="L11" s="45"/>
      <c r="M11" s="45"/>
      <c r="N11" s="338" t="s">
        <v>123</v>
      </c>
    </row>
    <row r="12" spans="1:14" ht="3" customHeight="1" x14ac:dyDescent="0.2">
      <c r="A12" s="47"/>
      <c r="B12" s="47"/>
      <c r="C12" s="48"/>
      <c r="D12" s="47"/>
      <c r="E12" s="47"/>
      <c r="F12" s="47"/>
      <c r="G12" s="47"/>
      <c r="H12" s="47"/>
      <c r="I12" s="71"/>
      <c r="J12" s="47"/>
      <c r="K12" s="47"/>
      <c r="L12" s="47"/>
      <c r="M12" s="47"/>
      <c r="N12" s="245"/>
    </row>
    <row r="13" spans="1:14" ht="24" customHeight="1" x14ac:dyDescent="0.2">
      <c r="A13" s="67" t="s">
        <v>74</v>
      </c>
      <c r="B13" s="68"/>
      <c r="C13" s="68"/>
      <c r="D13" s="69"/>
      <c r="E13" s="68"/>
      <c r="F13" s="134" t="s">
        <v>49</v>
      </c>
      <c r="G13" s="68"/>
      <c r="H13" s="69"/>
      <c r="I13" s="70"/>
      <c r="J13" s="70"/>
      <c r="K13" s="70"/>
      <c r="L13" s="135" t="s">
        <v>76</v>
      </c>
      <c r="M13" s="734" t="s">
        <v>75</v>
      </c>
      <c r="N13" s="735"/>
    </row>
    <row r="14" spans="1:14" s="12" customFormat="1" ht="3" customHeight="1" thickBot="1" x14ac:dyDescent="0.25">
      <c r="A14" s="49"/>
      <c r="B14" s="48"/>
      <c r="C14" s="48"/>
      <c r="D14" s="48"/>
      <c r="E14" s="48"/>
      <c r="F14" s="48"/>
      <c r="G14" s="48"/>
      <c r="H14" s="48"/>
      <c r="I14" s="48"/>
      <c r="J14" s="50"/>
      <c r="K14" s="50"/>
      <c r="L14" s="48"/>
      <c r="M14" s="48"/>
      <c r="N14" s="51"/>
    </row>
    <row r="15" spans="1:14" ht="21" customHeight="1" thickBot="1" x14ac:dyDescent="0.25">
      <c r="A15" s="194" t="s">
        <v>17</v>
      </c>
      <c r="B15" s="176"/>
      <c r="C15" s="176"/>
      <c r="D15" s="176"/>
      <c r="E15" s="195"/>
      <c r="F15" s="195"/>
      <c r="G15" s="195"/>
      <c r="H15" s="176"/>
      <c r="I15" s="176"/>
      <c r="J15" s="176"/>
      <c r="K15" s="176"/>
      <c r="L15" s="196" t="s">
        <v>80</v>
      </c>
      <c r="M15" s="698" t="e">
        <f>#REF!</f>
        <v>#REF!</v>
      </c>
      <c r="N15" s="699"/>
    </row>
    <row r="16" spans="1:14" ht="15.6" customHeight="1" x14ac:dyDescent="0.2">
      <c r="A16" s="52"/>
      <c r="B16" s="47"/>
      <c r="C16" s="53"/>
      <c r="D16" s="54"/>
      <c r="E16" s="55"/>
      <c r="F16" s="55"/>
      <c r="G16" s="138"/>
      <c r="H16" s="138"/>
      <c r="I16" s="138"/>
      <c r="J16" s="120"/>
      <c r="K16" s="120"/>
      <c r="L16" s="138"/>
      <c r="M16" s="138"/>
      <c r="N16" s="249"/>
    </row>
    <row r="17" spans="1:14" ht="23.25" customHeight="1" x14ac:dyDescent="0.2">
      <c r="A17" s="49"/>
      <c r="B17" s="305" t="s">
        <v>105</v>
      </c>
      <c r="C17" s="310"/>
      <c r="D17" s="310"/>
      <c r="E17" s="310"/>
      <c r="F17" s="310"/>
      <c r="G17" s="310"/>
      <c r="H17" s="137"/>
      <c r="I17" s="136" t="s">
        <v>77</v>
      </c>
      <c r="J17" s="61"/>
      <c r="K17" s="61"/>
      <c r="L17" s="139"/>
      <c r="M17" s="136" t="s">
        <v>78</v>
      </c>
      <c r="N17" s="250"/>
    </row>
    <row r="18" spans="1:14" ht="15" customHeight="1" x14ac:dyDescent="0.2">
      <c r="A18" s="49"/>
      <c r="B18" s="48"/>
      <c r="C18" s="57"/>
      <c r="D18" s="57"/>
      <c r="E18" s="57"/>
      <c r="F18" s="57"/>
      <c r="G18" s="57"/>
      <c r="H18" s="57"/>
      <c r="I18" s="57"/>
      <c r="J18" s="58"/>
      <c r="K18" s="58"/>
      <c r="L18" s="59"/>
      <c r="M18" s="60"/>
      <c r="N18" s="251"/>
    </row>
    <row r="19" spans="1:14" ht="15" customHeight="1" x14ac:dyDescent="0.2">
      <c r="A19" s="49"/>
      <c r="B19" s="56" t="s">
        <v>8</v>
      </c>
      <c r="C19" s="56"/>
      <c r="D19" s="56"/>
      <c r="E19" s="56"/>
      <c r="F19" s="56"/>
      <c r="G19" s="61"/>
      <c r="H19" s="61"/>
      <c r="I19" s="56" t="s">
        <v>26</v>
      </c>
      <c r="J19" s="63"/>
      <c r="K19" s="63"/>
      <c r="L19" s="61"/>
      <c r="M19" s="136"/>
      <c r="N19" s="252"/>
    </row>
    <row r="20" spans="1:14" ht="15" customHeight="1" x14ac:dyDescent="0.2">
      <c r="A20" s="52"/>
      <c r="B20" s="47"/>
      <c r="C20" s="64"/>
      <c r="D20" s="64"/>
      <c r="E20" s="48"/>
      <c r="F20" s="48"/>
      <c r="G20" s="48"/>
      <c r="H20" s="48"/>
      <c r="I20" s="48"/>
      <c r="J20" s="50"/>
      <c r="K20" s="50"/>
      <c r="L20" s="46"/>
      <c r="M20" s="65"/>
      <c r="N20" s="253"/>
    </row>
    <row r="21" spans="1:14" ht="15" customHeight="1" x14ac:dyDescent="0.2">
      <c r="A21" s="49"/>
      <c r="B21" s="56" t="s">
        <v>7</v>
      </c>
      <c r="C21" s="56"/>
      <c r="D21" s="56"/>
      <c r="E21" s="56"/>
      <c r="F21" s="56"/>
      <c r="G21" s="61"/>
      <c r="H21" s="61"/>
      <c r="I21" s="56" t="s">
        <v>79</v>
      </c>
      <c r="J21" s="61"/>
      <c r="K21" s="61"/>
      <c r="L21" s="56"/>
      <c r="M21" s="62"/>
      <c r="N21" s="252"/>
    </row>
    <row r="22" spans="1:14" ht="15" customHeight="1" x14ac:dyDescent="0.2">
      <c r="A22" s="49"/>
      <c r="B22" s="48"/>
      <c r="C22" s="48"/>
      <c r="D22" s="48"/>
      <c r="E22" s="48"/>
      <c r="F22" s="48"/>
      <c r="G22" s="48"/>
      <c r="H22" s="140"/>
      <c r="I22" s="606" t="s">
        <v>100</v>
      </c>
      <c r="J22" s="607"/>
      <c r="K22" s="607"/>
      <c r="L22" s="607"/>
      <c r="M22" s="607"/>
      <c r="N22" s="608"/>
    </row>
    <row r="23" spans="1:14" ht="15" customHeight="1" x14ac:dyDescent="0.2">
      <c r="A23" s="49"/>
      <c r="B23" s="56" t="s">
        <v>9</v>
      </c>
      <c r="C23" s="56"/>
      <c r="D23" s="56"/>
      <c r="E23" s="56" t="s">
        <v>22</v>
      </c>
      <c r="F23" s="56"/>
      <c r="G23" s="61"/>
      <c r="H23" s="59"/>
      <c r="I23" s="609"/>
      <c r="J23" s="609"/>
      <c r="K23" s="609"/>
      <c r="L23" s="609"/>
      <c r="M23" s="609"/>
      <c r="N23" s="610"/>
    </row>
    <row r="24" spans="1:14" ht="15" customHeight="1" x14ac:dyDescent="0.2">
      <c r="A24" s="49"/>
      <c r="B24" s="48"/>
      <c r="C24" s="48"/>
      <c r="D24" s="48"/>
      <c r="E24" s="48"/>
      <c r="F24" s="48"/>
      <c r="G24" s="48"/>
      <c r="H24" s="48"/>
      <c r="I24" s="731" t="s">
        <v>140</v>
      </c>
      <c r="J24" s="731"/>
      <c r="K24" s="142"/>
      <c r="L24" s="141"/>
      <c r="M24" s="598" t="s">
        <v>87</v>
      </c>
      <c r="N24" s="254"/>
    </row>
    <row r="25" spans="1:14" ht="15" customHeight="1" x14ac:dyDescent="0.2">
      <c r="A25" s="49"/>
      <c r="B25" s="56" t="s">
        <v>28</v>
      </c>
      <c r="C25" s="56"/>
      <c r="D25" s="56"/>
      <c r="E25" s="56" t="s">
        <v>19</v>
      </c>
      <c r="F25" s="66"/>
      <c r="G25" s="66"/>
      <c r="H25" s="59"/>
      <c r="I25" s="731"/>
      <c r="J25" s="731"/>
      <c r="K25" s="142"/>
      <c r="L25" s="143"/>
      <c r="M25" s="598"/>
      <c r="N25" s="255"/>
    </row>
    <row r="26" spans="1:14" ht="15" x14ac:dyDescent="0.2">
      <c r="A26" s="49"/>
      <c r="B26" s="48"/>
      <c r="C26" s="48"/>
      <c r="D26" s="48"/>
      <c r="E26" s="48"/>
      <c r="F26" s="48"/>
      <c r="G26" s="48"/>
      <c r="H26" s="48"/>
      <c r="I26" s="145" t="s">
        <v>30</v>
      </c>
      <c r="J26" s="48"/>
      <c r="K26" s="48"/>
      <c r="L26" s="48"/>
      <c r="M26" s="142" t="s">
        <v>30</v>
      </c>
      <c r="N26" s="254"/>
    </row>
    <row r="27" spans="1:14" ht="15" x14ac:dyDescent="0.2">
      <c r="A27" s="49"/>
      <c r="B27" s="136" t="s">
        <v>10</v>
      </c>
      <c r="C27" s="56"/>
      <c r="D27" s="56"/>
      <c r="E27" s="136" t="s">
        <v>29</v>
      </c>
      <c r="F27" s="61"/>
      <c r="G27" s="63"/>
      <c r="H27" s="56"/>
      <c r="I27" s="56"/>
      <c r="J27" s="61"/>
      <c r="K27" s="61"/>
      <c r="L27" s="56"/>
      <c r="M27" s="62"/>
      <c r="N27" s="252"/>
    </row>
    <row r="28" spans="1:14" ht="15.75" thickBot="1" x14ac:dyDescent="0.25">
      <c r="A28" s="49"/>
      <c r="B28" s="48"/>
      <c r="C28" s="48"/>
      <c r="D28" s="48"/>
      <c r="E28" s="48"/>
      <c r="F28" s="59"/>
      <c r="G28" s="59"/>
      <c r="H28" s="47"/>
      <c r="I28" s="94"/>
      <c r="J28" s="146"/>
      <c r="K28" s="146"/>
      <c r="L28" s="147"/>
      <c r="M28" s="148"/>
      <c r="N28" s="256"/>
    </row>
    <row r="29" spans="1:14" s="13" customFormat="1" ht="16.899999999999999" customHeight="1" x14ac:dyDescent="0.2">
      <c r="A29" s="687" t="s">
        <v>81</v>
      </c>
      <c r="B29" s="688"/>
      <c r="C29" s="688"/>
      <c r="D29" s="688"/>
      <c r="E29" s="688"/>
      <c r="F29" s="691" t="s">
        <v>82</v>
      </c>
      <c r="G29" s="691"/>
      <c r="H29" s="691"/>
      <c r="I29" s="691"/>
      <c r="J29" s="184"/>
      <c r="K29" s="184"/>
      <c r="L29" s="185" t="s">
        <v>53</v>
      </c>
      <c r="M29" s="185" t="s">
        <v>54</v>
      </c>
      <c r="N29" s="186"/>
    </row>
    <row r="30" spans="1:14" s="13" customFormat="1" ht="16.899999999999999" customHeight="1" thickBot="1" x14ac:dyDescent="0.25">
      <c r="A30" s="689"/>
      <c r="B30" s="690"/>
      <c r="C30" s="690"/>
      <c r="D30" s="690"/>
      <c r="E30" s="690"/>
      <c r="F30" s="692"/>
      <c r="G30" s="692"/>
      <c r="H30" s="692"/>
      <c r="I30" s="692"/>
      <c r="J30" s="187" t="s">
        <v>0</v>
      </c>
      <c r="K30" s="187"/>
      <c r="L30" s="188" t="e">
        <f>#REF!-10</f>
        <v>#REF!</v>
      </c>
      <c r="M30" s="188" t="e">
        <f>#REF!-9</f>
        <v>#REF!</v>
      </c>
      <c r="N30" s="189" t="s">
        <v>1</v>
      </c>
    </row>
    <row r="31" spans="1:14" s="8" customFormat="1" ht="21.6" customHeight="1" thickBot="1" x14ac:dyDescent="0.25">
      <c r="A31" s="28" t="s">
        <v>106</v>
      </c>
      <c r="B31" s="1"/>
      <c r="C31" s="1"/>
      <c r="D31" s="5"/>
      <c r="E31" s="1"/>
      <c r="F31" s="11"/>
      <c r="G31" s="19"/>
      <c r="H31" s="29"/>
      <c r="I31" s="1"/>
      <c r="J31" s="6"/>
      <c r="K31" s="343" t="e">
        <f>#REF!</f>
        <v>#REF!</v>
      </c>
      <c r="L31" s="344" t="s">
        <v>144</v>
      </c>
      <c r="M31" s="344" t="s">
        <v>83</v>
      </c>
      <c r="N31" s="7"/>
    </row>
    <row r="32" spans="1:14" ht="23.25" customHeight="1" x14ac:dyDescent="0.2">
      <c r="A32" s="263" t="s">
        <v>107</v>
      </c>
      <c r="B32" s="153"/>
      <c r="C32" s="153"/>
      <c r="D32" s="153"/>
      <c r="E32" s="204"/>
      <c r="F32" s="153"/>
      <c r="G32" s="204" t="s">
        <v>108</v>
      </c>
      <c r="H32" s="153"/>
      <c r="I32" s="204"/>
      <c r="J32" s="349"/>
      <c r="K32" s="565" t="e">
        <f>SUM(M32*-K31)+M32</f>
        <v>#REF!</v>
      </c>
      <c r="L32" s="566"/>
      <c r="M32" s="345">
        <v>150</v>
      </c>
      <c r="N32" s="276"/>
    </row>
    <row r="33" spans="1:14" ht="23.25" customHeight="1" x14ac:dyDescent="0.2">
      <c r="A33" s="264" t="s">
        <v>109</v>
      </c>
      <c r="B33" s="45"/>
      <c r="C33" s="45"/>
      <c r="D33" s="45"/>
      <c r="E33" s="204"/>
      <c r="F33" s="208"/>
      <c r="G33" s="208" t="s">
        <v>108</v>
      </c>
      <c r="H33" s="208"/>
      <c r="I33" s="204"/>
      <c r="J33" s="349"/>
      <c r="K33" s="565" t="e">
        <f>SUM(M33*-K31)+M33</f>
        <v>#REF!</v>
      </c>
      <c r="L33" s="566"/>
      <c r="M33" s="345">
        <v>200</v>
      </c>
      <c r="N33" s="276"/>
    </row>
    <row r="34" spans="1:14" ht="23.25" customHeight="1" x14ac:dyDescent="0.2">
      <c r="A34" s="265" t="s">
        <v>110</v>
      </c>
      <c r="B34" s="228"/>
      <c r="C34" s="228"/>
      <c r="D34" s="228"/>
      <c r="E34" s="208"/>
      <c r="F34" s="208"/>
      <c r="G34" s="208" t="s">
        <v>108</v>
      </c>
      <c r="H34" s="208"/>
      <c r="I34" s="204"/>
      <c r="J34" s="350"/>
      <c r="K34" s="565" t="e">
        <f>SUM(M34*-K31)+M34</f>
        <v>#REF!</v>
      </c>
      <c r="L34" s="566"/>
      <c r="M34" s="346">
        <v>250</v>
      </c>
      <c r="N34" s="277"/>
    </row>
    <row r="35" spans="1:14" ht="23.25" customHeight="1" x14ac:dyDescent="0.2">
      <c r="A35" s="265" t="s">
        <v>111</v>
      </c>
      <c r="B35" s="266"/>
      <c r="C35" s="267"/>
      <c r="D35" s="267"/>
      <c r="E35" s="267"/>
      <c r="F35" s="208"/>
      <c r="G35" s="208" t="s">
        <v>108</v>
      </c>
      <c r="H35" s="208"/>
      <c r="I35" s="208"/>
      <c r="J35" s="351"/>
      <c r="K35" s="565" t="e">
        <f>SUM(M35*-K31)+M35</f>
        <v>#REF!</v>
      </c>
      <c r="L35" s="566"/>
      <c r="M35" s="346">
        <v>300</v>
      </c>
      <c r="N35" s="278"/>
    </row>
    <row r="36" spans="1:14" ht="23.25" customHeight="1" x14ac:dyDescent="0.2">
      <c r="A36" s="268" t="s">
        <v>112</v>
      </c>
      <c r="B36" s="269"/>
      <c r="C36" s="153"/>
      <c r="D36" s="153"/>
      <c r="E36" s="204"/>
      <c r="F36" s="208"/>
      <c r="G36" s="208" t="s">
        <v>108</v>
      </c>
      <c r="H36" s="208"/>
      <c r="I36" s="204"/>
      <c r="J36" s="349"/>
      <c r="K36" s="565" t="e">
        <f>SUM(M36*-K31)+M36</f>
        <v>#REF!</v>
      </c>
      <c r="L36" s="566"/>
      <c r="M36" s="345">
        <v>600</v>
      </c>
      <c r="N36" s="279"/>
    </row>
    <row r="37" spans="1:14" ht="23.25" customHeight="1" x14ac:dyDescent="0.2">
      <c r="A37" s="270" t="s">
        <v>113</v>
      </c>
      <c r="B37" s="271"/>
      <c r="C37" s="272"/>
      <c r="D37" s="272"/>
      <c r="E37" s="219"/>
      <c r="F37" s="208"/>
      <c r="G37" s="208" t="s">
        <v>108</v>
      </c>
      <c r="H37" s="208"/>
      <c r="I37" s="220"/>
      <c r="J37" s="352"/>
      <c r="K37" s="565" t="e">
        <f>SUM(M37*-K31)+M37</f>
        <v>#REF!</v>
      </c>
      <c r="L37" s="566"/>
      <c r="M37" s="347">
        <v>720</v>
      </c>
      <c r="N37" s="280"/>
    </row>
    <row r="38" spans="1:14" ht="23.25" customHeight="1" thickBot="1" x14ac:dyDescent="0.25">
      <c r="A38" s="265" t="s">
        <v>126</v>
      </c>
      <c r="B38" s="232"/>
      <c r="C38" s="232"/>
      <c r="D38" s="232"/>
      <c r="E38" s="221"/>
      <c r="F38" s="221"/>
      <c r="G38" s="221" t="s">
        <v>108</v>
      </c>
      <c r="H38" s="221"/>
      <c r="I38" s="221"/>
      <c r="J38" s="353"/>
      <c r="K38" s="565" t="e">
        <f>SUM(M38*-K31)+M38</f>
        <v>#REF!</v>
      </c>
      <c r="L38" s="566"/>
      <c r="M38" s="348">
        <v>855</v>
      </c>
      <c r="N38" s="281"/>
    </row>
    <row r="39" spans="1:14" s="8" customFormat="1" ht="21.6" customHeight="1" thickBot="1" x14ac:dyDescent="0.25">
      <c r="A39" s="28" t="s">
        <v>114</v>
      </c>
      <c r="B39" s="1"/>
      <c r="C39" s="1"/>
      <c r="D39" s="5"/>
      <c r="E39" s="1"/>
      <c r="F39" s="11"/>
      <c r="G39" s="19"/>
      <c r="H39" s="29"/>
      <c r="I39" s="1"/>
      <c r="J39" s="730"/>
      <c r="K39" s="730"/>
      <c r="L39" s="730"/>
      <c r="M39" s="730"/>
      <c r="N39" s="7"/>
    </row>
    <row r="40" spans="1:14" ht="23.25" customHeight="1" x14ac:dyDescent="0.2">
      <c r="A40" s="263" t="s">
        <v>107</v>
      </c>
      <c r="B40" s="153"/>
      <c r="C40" s="153"/>
      <c r="D40" s="153"/>
      <c r="E40" s="204"/>
      <c r="F40" s="153"/>
      <c r="G40" s="153" t="s">
        <v>108</v>
      </c>
      <c r="H40" s="153"/>
      <c r="I40" s="204"/>
      <c r="J40" s="349"/>
      <c r="K40" s="565" t="e">
        <f>SUM(M40*-K31)+M40</f>
        <v>#REF!</v>
      </c>
      <c r="L40" s="566"/>
      <c r="M40" s="345">
        <v>150</v>
      </c>
      <c r="N40" s="276"/>
    </row>
    <row r="41" spans="1:14" ht="23.25" customHeight="1" x14ac:dyDescent="0.2">
      <c r="A41" s="264" t="s">
        <v>109</v>
      </c>
      <c r="B41" s="45"/>
      <c r="C41" s="45"/>
      <c r="D41" s="45"/>
      <c r="E41" s="204"/>
      <c r="F41" s="208"/>
      <c r="G41" s="228" t="s">
        <v>108</v>
      </c>
      <c r="H41" s="208"/>
      <c r="I41" s="204"/>
      <c r="J41" s="349"/>
      <c r="K41" s="565" t="e">
        <f>SUM(M41*-K31)+M41</f>
        <v>#REF!</v>
      </c>
      <c r="L41" s="566"/>
      <c r="M41" s="345">
        <v>200</v>
      </c>
      <c r="N41" s="276"/>
    </row>
    <row r="42" spans="1:14" ht="23.25" customHeight="1" x14ac:dyDescent="0.2">
      <c r="A42" s="265" t="s">
        <v>110</v>
      </c>
      <c r="B42" s="228"/>
      <c r="C42" s="228"/>
      <c r="D42" s="228"/>
      <c r="E42" s="208"/>
      <c r="F42" s="208"/>
      <c r="G42" s="228" t="s">
        <v>108</v>
      </c>
      <c r="H42" s="208"/>
      <c r="I42" s="204"/>
      <c r="J42" s="350"/>
      <c r="K42" s="565" t="e">
        <f>SUM(M42*-K31)+M42</f>
        <v>#REF!</v>
      </c>
      <c r="L42" s="566"/>
      <c r="M42" s="346">
        <v>250</v>
      </c>
      <c r="N42" s="277"/>
    </row>
    <row r="43" spans="1:14" ht="23.25" customHeight="1" x14ac:dyDescent="0.2">
      <c r="A43" s="265" t="s">
        <v>111</v>
      </c>
      <c r="B43" s="266"/>
      <c r="C43" s="267"/>
      <c r="D43" s="267"/>
      <c r="E43" s="267"/>
      <c r="F43" s="208"/>
      <c r="G43" s="228" t="s">
        <v>108</v>
      </c>
      <c r="H43" s="208"/>
      <c r="I43" s="208"/>
      <c r="J43" s="351"/>
      <c r="K43" s="565" t="e">
        <f>SUM(M43*-K31)+M43</f>
        <v>#REF!</v>
      </c>
      <c r="L43" s="566"/>
      <c r="M43" s="346">
        <v>300</v>
      </c>
      <c r="N43" s="278"/>
    </row>
    <row r="44" spans="1:14" ht="23.25" customHeight="1" x14ac:dyDescent="0.2">
      <c r="A44" s="268" t="s">
        <v>112</v>
      </c>
      <c r="B44" s="269"/>
      <c r="C44" s="153"/>
      <c r="D44" s="153"/>
      <c r="E44" s="204"/>
      <c r="F44" s="208"/>
      <c r="G44" s="228" t="s">
        <v>108</v>
      </c>
      <c r="H44" s="208"/>
      <c r="I44" s="204"/>
      <c r="J44" s="349"/>
      <c r="K44" s="565" t="e">
        <f>SUM(M44*-K31)+M44</f>
        <v>#REF!</v>
      </c>
      <c r="L44" s="566"/>
      <c r="M44" s="345">
        <v>600</v>
      </c>
      <c r="N44" s="279"/>
    </row>
    <row r="45" spans="1:14" ht="23.25" customHeight="1" x14ac:dyDescent="0.2">
      <c r="A45" s="270" t="s">
        <v>113</v>
      </c>
      <c r="B45" s="271"/>
      <c r="C45" s="272"/>
      <c r="D45" s="272"/>
      <c r="E45" s="219"/>
      <c r="F45" s="208"/>
      <c r="G45" s="228" t="s">
        <v>108</v>
      </c>
      <c r="H45" s="208"/>
      <c r="I45" s="220"/>
      <c r="J45" s="352"/>
      <c r="K45" s="565" t="e">
        <f>SUM(M45*-K31)+M45</f>
        <v>#REF!</v>
      </c>
      <c r="L45" s="566"/>
      <c r="M45" s="347">
        <v>720</v>
      </c>
      <c r="N45" s="280"/>
    </row>
    <row r="46" spans="1:14" ht="23.25" customHeight="1" x14ac:dyDescent="0.2">
      <c r="A46" s="265" t="s">
        <v>126</v>
      </c>
      <c r="B46" s="228"/>
      <c r="C46" s="228"/>
      <c r="D46" s="228"/>
      <c r="E46" s="208"/>
      <c r="F46" s="208"/>
      <c r="G46" s="228" t="s">
        <v>108</v>
      </c>
      <c r="H46" s="208"/>
      <c r="I46" s="208"/>
      <c r="J46" s="354"/>
      <c r="K46" s="565" t="e">
        <f>SUM(M46*-K31)+M46</f>
        <v>#REF!</v>
      </c>
      <c r="L46" s="566"/>
      <c r="M46" s="346">
        <v>855</v>
      </c>
      <c r="N46" s="282"/>
    </row>
    <row r="47" spans="1:14" ht="23.25" customHeight="1" thickBot="1" x14ac:dyDescent="0.25">
      <c r="A47" s="119" t="s">
        <v>129</v>
      </c>
      <c r="B47" s="273"/>
      <c r="C47" s="273"/>
      <c r="D47" s="273"/>
      <c r="E47" s="224"/>
      <c r="F47" s="221"/>
      <c r="G47" s="153" t="s">
        <v>108</v>
      </c>
      <c r="H47" s="221"/>
      <c r="I47" s="224"/>
      <c r="J47" s="353"/>
      <c r="K47" s="565" t="e">
        <f>SUM(M47*-K31)+M47</f>
        <v>#REF!</v>
      </c>
      <c r="L47" s="566"/>
      <c r="M47" s="348">
        <v>1200</v>
      </c>
      <c r="N47" s="283"/>
    </row>
    <row r="48" spans="1:14" s="8" customFormat="1" ht="21.6" customHeight="1" thickBot="1" x14ac:dyDescent="0.25">
      <c r="A48" s="28" t="s">
        <v>115</v>
      </c>
      <c r="B48" s="1"/>
      <c r="C48" s="1"/>
      <c r="D48" s="5"/>
      <c r="E48" s="1"/>
      <c r="F48" s="11"/>
      <c r="G48" s="19"/>
      <c r="H48" s="29"/>
      <c r="I48" s="1"/>
      <c r="J48" s="732"/>
      <c r="K48" s="732"/>
      <c r="L48" s="732"/>
      <c r="M48" s="732"/>
      <c r="N48" s="7"/>
    </row>
    <row r="49" spans="1:14" ht="23.25" customHeight="1" x14ac:dyDescent="0.25">
      <c r="A49" s="263" t="s">
        <v>107</v>
      </c>
      <c r="B49" s="153"/>
      <c r="C49" s="153"/>
      <c r="D49" s="153"/>
      <c r="E49" s="153"/>
      <c r="F49" s="284"/>
      <c r="G49" s="153" t="s">
        <v>116</v>
      </c>
      <c r="H49" s="284"/>
      <c r="I49" s="285"/>
      <c r="J49" s="349"/>
      <c r="K49" s="565" t="e">
        <f>SUM(M49*-K31)+M49</f>
        <v>#REF!</v>
      </c>
      <c r="L49" s="566"/>
      <c r="M49" s="345">
        <v>150</v>
      </c>
      <c r="N49" s="276"/>
    </row>
    <row r="50" spans="1:14" ht="23.25" customHeight="1" x14ac:dyDescent="0.25">
      <c r="A50" s="264" t="s">
        <v>109</v>
      </c>
      <c r="B50" s="45"/>
      <c r="C50" s="45"/>
      <c r="D50" s="45"/>
      <c r="E50" s="228"/>
      <c r="F50" s="286"/>
      <c r="G50" s="228" t="s">
        <v>116</v>
      </c>
      <c r="H50" s="286"/>
      <c r="I50" s="287"/>
      <c r="J50" s="349"/>
      <c r="K50" s="565" t="e">
        <f>SUM(M50*-K31)+M50</f>
        <v>#REF!</v>
      </c>
      <c r="L50" s="566"/>
      <c r="M50" s="345">
        <v>200</v>
      </c>
      <c r="N50" s="276"/>
    </row>
    <row r="51" spans="1:14" ht="23.25" customHeight="1" x14ac:dyDescent="0.25">
      <c r="A51" s="265" t="s">
        <v>110</v>
      </c>
      <c r="B51" s="228"/>
      <c r="C51" s="228"/>
      <c r="D51" s="228"/>
      <c r="E51" s="228"/>
      <c r="F51" s="286"/>
      <c r="G51" s="228" t="s">
        <v>116</v>
      </c>
      <c r="H51" s="286"/>
      <c r="I51" s="287"/>
      <c r="J51" s="350"/>
      <c r="K51" s="565" t="e">
        <f>SUM(M51*-K31)+M51</f>
        <v>#REF!</v>
      </c>
      <c r="L51" s="566"/>
      <c r="M51" s="346">
        <v>250</v>
      </c>
      <c r="N51" s="277"/>
    </row>
    <row r="52" spans="1:14" ht="23.25" customHeight="1" x14ac:dyDescent="0.25">
      <c r="A52" s="265" t="s">
        <v>111</v>
      </c>
      <c r="B52" s="266"/>
      <c r="C52" s="267"/>
      <c r="D52" s="267"/>
      <c r="E52" s="228"/>
      <c r="F52" s="286"/>
      <c r="G52" s="228" t="s">
        <v>116</v>
      </c>
      <c r="H52" s="286"/>
      <c r="I52" s="287"/>
      <c r="J52" s="351"/>
      <c r="K52" s="565" t="e">
        <f>SUM(M52*-K31)+M52</f>
        <v>#REF!</v>
      </c>
      <c r="L52" s="566"/>
      <c r="M52" s="346">
        <v>300</v>
      </c>
      <c r="N52" s="278"/>
    </row>
    <row r="53" spans="1:14" ht="23.25" customHeight="1" x14ac:dyDescent="0.25">
      <c r="A53" s="268" t="s">
        <v>112</v>
      </c>
      <c r="B53" s="269"/>
      <c r="C53" s="153"/>
      <c r="D53" s="153"/>
      <c r="E53" s="228"/>
      <c r="F53" s="286"/>
      <c r="G53" s="228" t="s">
        <v>116</v>
      </c>
      <c r="H53" s="286"/>
      <c r="I53" s="287"/>
      <c r="J53" s="349"/>
      <c r="K53" s="565" t="e">
        <f>SUM(M53*-K31)+M53</f>
        <v>#REF!</v>
      </c>
      <c r="L53" s="566"/>
      <c r="M53" s="345">
        <v>600</v>
      </c>
      <c r="N53" s="279"/>
    </row>
    <row r="54" spans="1:14" ht="23.25" customHeight="1" x14ac:dyDescent="0.25">
      <c r="A54" s="270" t="s">
        <v>113</v>
      </c>
      <c r="B54" s="271"/>
      <c r="C54" s="272"/>
      <c r="D54" s="272"/>
      <c r="E54" s="228"/>
      <c r="F54" s="286"/>
      <c r="G54" s="228" t="s">
        <v>116</v>
      </c>
      <c r="H54" s="286"/>
      <c r="I54" s="287"/>
      <c r="J54" s="352"/>
      <c r="K54" s="565" t="e">
        <f>SUM(M54*-K31)+M54</f>
        <v>#REF!</v>
      </c>
      <c r="L54" s="566"/>
      <c r="M54" s="347">
        <v>720</v>
      </c>
      <c r="N54" s="280"/>
    </row>
    <row r="55" spans="1:14" ht="23.25" customHeight="1" x14ac:dyDescent="0.25">
      <c r="A55" s="265" t="s">
        <v>117</v>
      </c>
      <c r="B55" s="228"/>
      <c r="C55" s="228"/>
      <c r="D55" s="228"/>
      <c r="E55" s="228"/>
      <c r="F55" s="286"/>
      <c r="G55" s="228" t="s">
        <v>116</v>
      </c>
      <c r="H55" s="286"/>
      <c r="I55" s="287"/>
      <c r="J55" s="354"/>
      <c r="K55" s="565" t="e">
        <f>SUM(M55*-K31)+M55</f>
        <v>#REF!</v>
      </c>
      <c r="L55" s="566"/>
      <c r="M55" s="346">
        <v>855</v>
      </c>
      <c r="N55" s="282"/>
    </row>
    <row r="56" spans="1:14" ht="23.25" customHeight="1" x14ac:dyDescent="0.25">
      <c r="A56" s="274" t="s">
        <v>130</v>
      </c>
      <c r="B56" s="228"/>
      <c r="C56" s="228"/>
      <c r="D56" s="228"/>
      <c r="E56" s="228"/>
      <c r="F56" s="286"/>
      <c r="G56" s="228"/>
      <c r="H56" s="286"/>
      <c r="I56" s="233" t="s">
        <v>121</v>
      </c>
      <c r="J56" s="354"/>
      <c r="K56" s="565" t="e">
        <f>SUM(M56*-K31)+M56</f>
        <v>#REF!</v>
      </c>
      <c r="L56" s="566"/>
      <c r="M56" s="346">
        <v>1200</v>
      </c>
      <c r="N56" s="282"/>
    </row>
    <row r="57" spans="1:14" ht="23.25" customHeight="1" thickBot="1" x14ac:dyDescent="0.25">
      <c r="A57" s="275" t="s">
        <v>118</v>
      </c>
      <c r="B57" s="273"/>
      <c r="C57" s="273"/>
      <c r="D57" s="273"/>
      <c r="E57" s="221"/>
      <c r="F57" s="221"/>
      <c r="G57" s="232" t="s">
        <v>120</v>
      </c>
      <c r="H57" s="221"/>
      <c r="I57" s="231"/>
      <c r="J57" s="353"/>
      <c r="K57" s="565" t="e">
        <f>SUM(M57*-K31)+M57</f>
        <v>#REF!</v>
      </c>
      <c r="L57" s="566"/>
      <c r="M57" s="348">
        <v>1000</v>
      </c>
      <c r="N57" s="283"/>
    </row>
    <row r="58" spans="1:14" s="8" customFormat="1" ht="21.6" customHeight="1" thickBot="1" x14ac:dyDescent="0.25">
      <c r="A58" s="28" t="s">
        <v>119</v>
      </c>
      <c r="B58" s="1"/>
      <c r="C58" s="1"/>
      <c r="D58" s="5"/>
      <c r="E58" s="1"/>
      <c r="F58" s="11"/>
      <c r="G58" s="19"/>
      <c r="H58" s="29"/>
      <c r="I58" s="1"/>
      <c r="J58" s="730"/>
      <c r="K58" s="730"/>
      <c r="L58" s="730"/>
      <c r="M58" s="730"/>
      <c r="N58" s="7"/>
    </row>
    <row r="59" spans="1:14" ht="24" customHeight="1" x14ac:dyDescent="0.2">
      <c r="A59" s="260" t="s">
        <v>107</v>
      </c>
      <c r="B59" s="214"/>
      <c r="C59" s="214"/>
      <c r="D59" s="214"/>
      <c r="E59" s="153"/>
      <c r="F59" s="261"/>
      <c r="G59" s="153" t="s">
        <v>116</v>
      </c>
      <c r="H59" s="261"/>
      <c r="I59" s="262"/>
      <c r="J59" s="349"/>
      <c r="K59" s="565" t="e">
        <f>SUM(M59*-K31)+M59</f>
        <v>#REF!</v>
      </c>
      <c r="L59" s="566"/>
      <c r="M59" s="345">
        <v>150</v>
      </c>
      <c r="N59" s="20"/>
    </row>
    <row r="60" spans="1:14" ht="24" customHeight="1" x14ac:dyDescent="0.2">
      <c r="A60" s="203" t="s">
        <v>109</v>
      </c>
      <c r="B60" s="199"/>
      <c r="C60" s="199"/>
      <c r="D60" s="199"/>
      <c r="E60" s="228"/>
      <c r="F60" s="229"/>
      <c r="G60" s="228" t="s">
        <v>116</v>
      </c>
      <c r="H60" s="229"/>
      <c r="I60" s="230"/>
      <c r="J60" s="349"/>
      <c r="K60" s="565" t="e">
        <f>SUM(M60*-K31)+M60</f>
        <v>#REF!</v>
      </c>
      <c r="L60" s="566"/>
      <c r="M60" s="345">
        <v>200</v>
      </c>
      <c r="N60" s="20"/>
    </row>
    <row r="61" spans="1:14" ht="24" customHeight="1" x14ac:dyDescent="0.2">
      <c r="A61" s="206" t="s">
        <v>110</v>
      </c>
      <c r="B61" s="207"/>
      <c r="C61" s="207"/>
      <c r="D61" s="207"/>
      <c r="E61" s="228"/>
      <c r="F61" s="229"/>
      <c r="G61" s="228" t="s">
        <v>116</v>
      </c>
      <c r="H61" s="229"/>
      <c r="I61" s="230"/>
      <c r="J61" s="350"/>
      <c r="K61" s="565" t="e">
        <f>SUM(M61*-K31)+M61</f>
        <v>#REF!</v>
      </c>
      <c r="L61" s="566"/>
      <c r="M61" s="346">
        <v>250</v>
      </c>
      <c r="N61" s="9"/>
    </row>
    <row r="62" spans="1:14" ht="24" customHeight="1" x14ac:dyDescent="0.2">
      <c r="A62" s="206" t="s">
        <v>111</v>
      </c>
      <c r="B62" s="210"/>
      <c r="C62" s="211"/>
      <c r="D62" s="211"/>
      <c r="E62" s="228"/>
      <c r="F62" s="229"/>
      <c r="G62" s="228" t="s">
        <v>116</v>
      </c>
      <c r="H62" s="229"/>
      <c r="I62" s="230"/>
      <c r="J62" s="355"/>
      <c r="K62" s="565" t="e">
        <f>SUM(M62*-K31)+M62</f>
        <v>#REF!</v>
      </c>
      <c r="L62" s="566"/>
      <c r="M62" s="346">
        <v>300</v>
      </c>
      <c r="N62" s="200"/>
    </row>
    <row r="63" spans="1:14" ht="24" customHeight="1" x14ac:dyDescent="0.2">
      <c r="A63" s="212" t="s">
        <v>112</v>
      </c>
      <c r="B63" s="213"/>
      <c r="C63" s="214"/>
      <c r="D63" s="214"/>
      <c r="E63" s="228"/>
      <c r="F63" s="229"/>
      <c r="G63" s="228" t="s">
        <v>116</v>
      </c>
      <c r="H63" s="229"/>
      <c r="I63" s="230"/>
      <c r="J63" s="349"/>
      <c r="K63" s="565" t="e">
        <f>SUM(M63*-K31)+M63</f>
        <v>#REF!</v>
      </c>
      <c r="L63" s="566"/>
      <c r="M63" s="345">
        <v>600</v>
      </c>
      <c r="N63" s="215"/>
    </row>
    <row r="64" spans="1:14" ht="24" customHeight="1" x14ac:dyDescent="0.2">
      <c r="A64" s="216" t="s">
        <v>113</v>
      </c>
      <c r="B64" s="217"/>
      <c r="C64" s="218"/>
      <c r="D64" s="218"/>
      <c r="E64" s="228"/>
      <c r="F64" s="229"/>
      <c r="G64" s="228" t="s">
        <v>116</v>
      </c>
      <c r="H64" s="229"/>
      <c r="I64" s="230"/>
      <c r="J64" s="352"/>
      <c r="K64" s="565" t="e">
        <f>SUM(M64*-K31)+M64</f>
        <v>#REF!</v>
      </c>
      <c r="L64" s="566"/>
      <c r="M64" s="347">
        <v>720</v>
      </c>
      <c r="N64" s="201"/>
    </row>
    <row r="65" spans="1:14" ht="24" customHeight="1" x14ac:dyDescent="0.2">
      <c r="A65" s="206" t="s">
        <v>117</v>
      </c>
      <c r="B65" s="207"/>
      <c r="C65" s="207"/>
      <c r="D65" s="207"/>
      <c r="E65" s="228"/>
      <c r="F65" s="229"/>
      <c r="G65" s="228" t="s">
        <v>116</v>
      </c>
      <c r="H65" s="229"/>
      <c r="I65" s="230"/>
      <c r="J65" s="354"/>
      <c r="K65" s="565" t="e">
        <f>SUM(M65*-K31)+M65</f>
        <v>#REF!</v>
      </c>
      <c r="L65" s="566"/>
      <c r="M65" s="346">
        <v>855</v>
      </c>
      <c r="N65" s="222"/>
    </row>
    <row r="66" spans="1:14" ht="24" customHeight="1" x14ac:dyDescent="0.2">
      <c r="A66" s="226" t="s">
        <v>131</v>
      </c>
      <c r="B66" s="207"/>
      <c r="C66" s="207"/>
      <c r="D66" s="207"/>
      <c r="E66" s="228"/>
      <c r="F66" s="229"/>
      <c r="G66" s="228"/>
      <c r="H66" s="229"/>
      <c r="I66" s="233" t="s">
        <v>121</v>
      </c>
      <c r="J66" s="354"/>
      <c r="K66" s="565" t="e">
        <f>SUM(M66*-K31)+M66</f>
        <v>#REF!</v>
      </c>
      <c r="L66" s="566"/>
      <c r="M66" s="346">
        <v>1200</v>
      </c>
      <c r="N66" s="222"/>
    </row>
    <row r="67" spans="1:14" ht="24" customHeight="1" thickBot="1" x14ac:dyDescent="0.25">
      <c r="A67" s="227" t="s">
        <v>125</v>
      </c>
      <c r="B67" s="223"/>
      <c r="C67" s="223"/>
      <c r="D67" s="223"/>
      <c r="E67" s="221"/>
      <c r="F67" s="221"/>
      <c r="G67" s="232" t="s">
        <v>120</v>
      </c>
      <c r="H67" s="221"/>
      <c r="I67" s="231"/>
      <c r="J67" s="353"/>
      <c r="K67" s="565" t="e">
        <f>SUM(M67*-K31)+M67</f>
        <v>#REF!</v>
      </c>
      <c r="L67" s="566"/>
      <c r="M67" s="348">
        <v>1000</v>
      </c>
      <c r="N67" s="225"/>
    </row>
    <row r="68" spans="1:14" ht="24" customHeight="1" x14ac:dyDescent="0.2">
      <c r="A68" s="182" t="s">
        <v>132</v>
      </c>
      <c r="B68" s="177"/>
      <c r="C68" s="177"/>
      <c r="D68" s="177"/>
      <c r="E68" s="177"/>
      <c r="F68" s="178"/>
      <c r="G68" s="179"/>
      <c r="H68" s="179"/>
      <c r="I68" s="179"/>
      <c r="J68" s="180"/>
      <c r="K68" s="180"/>
      <c r="L68" s="179"/>
      <c r="M68" s="181"/>
      <c r="N68" s="183"/>
    </row>
    <row r="69" spans="1:14" ht="15" customHeight="1" x14ac:dyDescent="0.2">
      <c r="A69" s="234"/>
      <c r="B69" s="235"/>
      <c r="C69" s="235"/>
      <c r="D69" s="235"/>
      <c r="E69" s="235"/>
      <c r="F69" s="236"/>
      <c r="G69" s="235"/>
      <c r="H69" s="235"/>
      <c r="I69" s="235"/>
      <c r="J69" s="237"/>
      <c r="K69" s="237"/>
      <c r="L69" s="235"/>
      <c r="M69" s="238"/>
      <c r="N69" s="239"/>
    </row>
    <row r="70" spans="1:14" ht="15" customHeight="1" thickBot="1" x14ac:dyDescent="0.25">
      <c r="A70" s="240"/>
      <c r="B70" s="241"/>
      <c r="C70" s="241"/>
      <c r="D70" s="241"/>
      <c r="E70" s="241"/>
      <c r="F70" s="242"/>
      <c r="G70" s="241"/>
      <c r="H70" s="241"/>
      <c r="I70" s="241"/>
      <c r="J70" s="243"/>
      <c r="K70" s="243"/>
      <c r="L70" s="241"/>
      <c r="M70" s="244"/>
      <c r="N70" s="84"/>
    </row>
    <row r="71" spans="1:14" ht="25.15" customHeight="1" thickBot="1" x14ac:dyDescent="0.25">
      <c r="A71" s="736" t="s">
        <v>122</v>
      </c>
      <c r="B71" s="737"/>
      <c r="C71" s="737"/>
      <c r="D71" s="737"/>
      <c r="E71" s="737"/>
      <c r="F71" s="737"/>
      <c r="G71" s="737"/>
      <c r="H71" s="737"/>
      <c r="I71" s="737"/>
      <c r="J71" s="737"/>
      <c r="K71" s="737"/>
      <c r="L71" s="738"/>
      <c r="M71" s="324" t="s">
        <v>40</v>
      </c>
      <c r="N71" s="95"/>
    </row>
    <row r="72" spans="1:14" ht="18.75" thickBot="1" x14ac:dyDescent="0.25">
      <c r="A72" s="71"/>
      <c r="B72" s="73"/>
      <c r="C72" s="73"/>
      <c r="D72" s="47"/>
      <c r="E72" s="73"/>
      <c r="F72" s="73"/>
      <c r="G72" s="73"/>
      <c r="H72" s="73"/>
      <c r="I72" s="73"/>
      <c r="J72" s="73"/>
      <c r="K72" s="73"/>
      <c r="L72" s="73"/>
      <c r="M72" s="697" t="s">
        <v>23</v>
      </c>
      <c r="N72" s="697"/>
    </row>
    <row r="73" spans="1:14" ht="21" customHeight="1" thickBot="1" x14ac:dyDescent="0.25">
      <c r="A73" s="194"/>
      <c r="B73" s="176"/>
      <c r="C73" s="176"/>
      <c r="D73" s="176"/>
      <c r="E73" s="195"/>
      <c r="F73" s="195"/>
      <c r="G73" s="195"/>
      <c r="H73" s="176"/>
      <c r="I73" s="176"/>
      <c r="J73" s="176"/>
      <c r="K73" s="176"/>
      <c r="L73" s="196" t="s">
        <v>80</v>
      </c>
      <c r="M73" s="698" t="e">
        <f>#REF!</f>
        <v>#REF!</v>
      </c>
      <c r="N73" s="699"/>
    </row>
    <row r="74" spans="1:14" s="307" customFormat="1" ht="18" x14ac:dyDescent="0.2">
      <c r="A74" s="45"/>
      <c r="B74" s="71"/>
      <c r="C74" s="71"/>
      <c r="D74" s="71"/>
      <c r="E74" s="71"/>
      <c r="F74" s="71"/>
      <c r="G74" s="339"/>
      <c r="H74" s="339"/>
      <c r="I74" s="47"/>
      <c r="J74" s="315"/>
      <c r="K74" s="315"/>
      <c r="L74" s="340"/>
      <c r="M74" s="341"/>
      <c r="N74" s="342"/>
    </row>
    <row r="75" spans="1:14" ht="18.75" thickBot="1" x14ac:dyDescent="0.25">
      <c r="A75" s="153" t="s">
        <v>8</v>
      </c>
      <c r="B75" s="105"/>
      <c r="C75" s="105"/>
      <c r="D75" s="105"/>
      <c r="E75" s="105"/>
      <c r="F75" s="105"/>
      <c r="G75" s="106"/>
      <c r="H75" s="106"/>
      <c r="I75" s="63"/>
      <c r="J75" s="154" t="s">
        <v>31</v>
      </c>
      <c r="K75" s="154"/>
      <c r="L75" s="107"/>
      <c r="M75" s="108"/>
      <c r="N75" s="109"/>
    </row>
    <row r="76" spans="1:14" s="21" customFormat="1" ht="26.25" customHeight="1" thickBot="1" x14ac:dyDescent="0.25">
      <c r="A76" s="149"/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72" t="s">
        <v>42</v>
      </c>
      <c r="N76" s="152"/>
    </row>
    <row r="77" spans="1:14" s="8" customFormat="1" ht="24.75" customHeight="1" thickBot="1" x14ac:dyDescent="0.25">
      <c r="A77" s="36" t="s">
        <v>85</v>
      </c>
      <c r="B77" s="30"/>
      <c r="C77" s="30"/>
      <c r="D77" s="31"/>
      <c r="E77" s="30"/>
      <c r="F77" s="30"/>
      <c r="G77" s="32"/>
      <c r="H77" s="32"/>
      <c r="I77" s="33"/>
      <c r="J77" s="202" t="s">
        <v>0</v>
      </c>
      <c r="K77" s="343" t="e">
        <f>#REF!</f>
        <v>#REF!</v>
      </c>
      <c r="L77" s="344" t="s">
        <v>144</v>
      </c>
      <c r="M77" s="344" t="s">
        <v>83</v>
      </c>
      <c r="N77" s="35"/>
    </row>
    <row r="78" spans="1:14" ht="25.15" customHeight="1" x14ac:dyDescent="0.2">
      <c r="A78" s="259" t="s">
        <v>32</v>
      </c>
      <c r="B78" s="288"/>
      <c r="C78" s="288"/>
      <c r="D78" s="153"/>
      <c r="E78" s="204"/>
      <c r="F78" s="204"/>
      <c r="G78" s="204"/>
      <c r="H78" s="204"/>
      <c r="I78" s="204"/>
      <c r="J78" s="205"/>
      <c r="K78" s="565" t="e">
        <f>SUM(M78*-K31)+M78</f>
        <v>#REF!</v>
      </c>
      <c r="L78" s="566"/>
      <c r="M78" s="346">
        <v>400</v>
      </c>
      <c r="N78" s="87"/>
    </row>
    <row r="79" spans="1:14" ht="25.15" customHeight="1" x14ac:dyDescent="0.2">
      <c r="A79" s="289" t="s">
        <v>33</v>
      </c>
      <c r="B79" s="267"/>
      <c r="C79" s="267"/>
      <c r="D79" s="153"/>
      <c r="E79" s="204"/>
      <c r="F79" s="208"/>
      <c r="G79" s="208"/>
      <c r="H79" s="208"/>
      <c r="I79" s="208"/>
      <c r="J79" s="290"/>
      <c r="K79" s="565" t="e">
        <f>SUM(M79*-K31)+M79</f>
        <v>#REF!</v>
      </c>
      <c r="L79" s="566"/>
      <c r="M79" s="346">
        <v>500</v>
      </c>
      <c r="N79" s="75"/>
    </row>
    <row r="80" spans="1:14" ht="25.15" customHeight="1" x14ac:dyDescent="0.2">
      <c r="A80" s="291" t="s">
        <v>48</v>
      </c>
      <c r="B80" s="228"/>
      <c r="C80" s="272"/>
      <c r="D80" s="153"/>
      <c r="E80" s="204"/>
      <c r="F80" s="292"/>
      <c r="G80" s="292"/>
      <c r="H80" s="292"/>
      <c r="I80" s="292"/>
      <c r="J80" s="209"/>
      <c r="K80" s="565" t="e">
        <f>SUM(M80*-K31)+M80</f>
        <v>#REF!</v>
      </c>
      <c r="L80" s="566"/>
      <c r="M80" s="346">
        <v>625</v>
      </c>
      <c r="N80" s="18"/>
    </row>
    <row r="81" spans="1:14" ht="25.15" customHeight="1" thickBot="1" x14ac:dyDescent="0.25">
      <c r="A81" s="291" t="s">
        <v>50</v>
      </c>
      <c r="B81" s="228"/>
      <c r="C81" s="228"/>
      <c r="D81" s="228"/>
      <c r="E81" s="208"/>
      <c r="F81" s="219"/>
      <c r="G81" s="219"/>
      <c r="H81" s="219"/>
      <c r="I81" s="219"/>
      <c r="J81" s="293"/>
      <c r="K81" s="565" t="e">
        <f>SUM(M81*-K31)+M81</f>
        <v>#REF!</v>
      </c>
      <c r="L81" s="566"/>
      <c r="M81" s="347">
        <v>400</v>
      </c>
      <c r="N81" s="82"/>
    </row>
    <row r="82" spans="1:14" ht="25.15" customHeight="1" thickBot="1" x14ac:dyDescent="0.25">
      <c r="A82" s="28" t="s">
        <v>86</v>
      </c>
      <c r="B82" s="1"/>
      <c r="C82" s="1"/>
      <c r="D82" s="22"/>
      <c r="E82" s="22"/>
      <c r="F82" s="11"/>
      <c r="G82" s="11"/>
      <c r="H82" s="22"/>
      <c r="I82" s="22"/>
      <c r="J82" s="23"/>
      <c r="K82" s="356"/>
      <c r="L82" s="356"/>
      <c r="M82" s="357"/>
      <c r="N82" s="24"/>
    </row>
    <row r="83" spans="1:14" ht="25.15" customHeight="1" x14ac:dyDescent="0.2">
      <c r="A83" s="299" t="s">
        <v>34</v>
      </c>
      <c r="B83" s="45"/>
      <c r="C83" s="45"/>
      <c r="D83" s="294"/>
      <c r="E83" s="294"/>
      <c r="F83" s="294"/>
      <c r="G83" s="294"/>
      <c r="H83" s="294"/>
      <c r="I83" s="294"/>
      <c r="J83" s="295"/>
      <c r="K83" s="565" t="e">
        <f>SUM(M83*-K31)+M83</f>
        <v>#REF!</v>
      </c>
      <c r="L83" s="566"/>
      <c r="M83" s="345">
        <v>280</v>
      </c>
      <c r="N83" s="79"/>
    </row>
    <row r="84" spans="1:14" ht="25.15" customHeight="1" thickBot="1" x14ac:dyDescent="0.25">
      <c r="A84" s="298" t="s">
        <v>103</v>
      </c>
      <c r="B84" s="272"/>
      <c r="C84" s="272"/>
      <c r="D84" s="288"/>
      <c r="E84" s="288"/>
      <c r="F84" s="288"/>
      <c r="G84" s="288"/>
      <c r="H84" s="296"/>
      <c r="I84" s="296"/>
      <c r="J84" s="297"/>
      <c r="K84" s="565" t="e">
        <f>SUM(M84*-K31)+M84</f>
        <v>#REF!</v>
      </c>
      <c r="L84" s="566"/>
      <c r="M84" s="347">
        <v>595</v>
      </c>
      <c r="N84" s="10"/>
    </row>
    <row r="85" spans="1:14" s="39" customFormat="1" ht="25.15" customHeight="1" thickBot="1" x14ac:dyDescent="0.25">
      <c r="A85" s="28" t="s">
        <v>35</v>
      </c>
      <c r="B85" s="1"/>
      <c r="C85" s="1"/>
      <c r="D85" s="25"/>
      <c r="E85" s="25"/>
      <c r="F85" s="25"/>
      <c r="G85" s="25"/>
      <c r="H85" s="25"/>
      <c r="I85" s="25"/>
      <c r="J85" s="26"/>
      <c r="K85" s="356"/>
      <c r="L85" s="358"/>
      <c r="M85" s="359">
        <v>300</v>
      </c>
      <c r="N85" s="27"/>
    </row>
    <row r="86" spans="1:14" s="8" customFormat="1" ht="25.15" customHeight="1" x14ac:dyDescent="0.2">
      <c r="A86" s="259" t="s">
        <v>36</v>
      </c>
      <c r="B86" s="45"/>
      <c r="C86" s="45"/>
      <c r="D86" s="153"/>
      <c r="E86" s="153"/>
      <c r="F86" s="153"/>
      <c r="G86" s="153"/>
      <c r="H86" s="204"/>
      <c r="I86" s="204"/>
      <c r="J86" s="205"/>
      <c r="K86" s="565" t="e">
        <f>SUM(M86*-K31)+M86</f>
        <v>#REF!</v>
      </c>
      <c r="L86" s="566"/>
      <c r="M86" s="345">
        <v>175</v>
      </c>
      <c r="N86" s="300"/>
    </row>
    <row r="87" spans="1:14" s="8" customFormat="1" ht="25.15" customHeight="1" x14ac:dyDescent="0.2">
      <c r="A87" s="291" t="s">
        <v>37</v>
      </c>
      <c r="B87" s="272"/>
      <c r="C87" s="272"/>
      <c r="D87" s="272"/>
      <c r="E87" s="272"/>
      <c r="F87" s="272"/>
      <c r="G87" s="272"/>
      <c r="H87" s="219"/>
      <c r="I87" s="219"/>
      <c r="J87" s="293"/>
      <c r="K87" s="565" t="e">
        <f>SUM(M87*-K31)+M87</f>
        <v>#REF!</v>
      </c>
      <c r="L87" s="566"/>
      <c r="M87" s="346">
        <v>400</v>
      </c>
      <c r="N87" s="301"/>
    </row>
    <row r="88" spans="1:14" s="8" customFormat="1" ht="25.15" customHeight="1" x14ac:dyDescent="0.2">
      <c r="A88" s="291" t="s">
        <v>38</v>
      </c>
      <c r="B88" s="228"/>
      <c r="C88" s="228"/>
      <c r="D88" s="228"/>
      <c r="E88" s="228"/>
      <c r="F88" s="228"/>
      <c r="G88" s="228"/>
      <c r="H88" s="208"/>
      <c r="I88" s="208"/>
      <c r="J88" s="290"/>
      <c r="K88" s="565" t="e">
        <f>SUM(M88*-K31)+M88</f>
        <v>#REF!</v>
      </c>
      <c r="L88" s="566"/>
      <c r="M88" s="346">
        <v>40</v>
      </c>
      <c r="N88" s="302"/>
    </row>
    <row r="89" spans="1:14" s="8" customFormat="1" ht="25.15" customHeight="1" thickBot="1" x14ac:dyDescent="0.25">
      <c r="A89" s="291" t="s">
        <v>39</v>
      </c>
      <c r="B89" s="153"/>
      <c r="C89" s="153"/>
      <c r="D89" s="153"/>
      <c r="E89" s="153"/>
      <c r="F89" s="153"/>
      <c r="G89" s="153"/>
      <c r="H89" s="153"/>
      <c r="I89" s="153"/>
      <c r="J89" s="269"/>
      <c r="K89" s="565" t="e">
        <f>SUM(M89*-K31)+M89</f>
        <v>#REF!</v>
      </c>
      <c r="L89" s="566"/>
      <c r="M89" s="346">
        <v>50</v>
      </c>
      <c r="N89" s="90"/>
    </row>
    <row r="90" spans="1:14" s="8" customFormat="1" ht="25.15" hidden="1" customHeight="1" thickBot="1" x14ac:dyDescent="0.25">
      <c r="A90" s="40" t="s">
        <v>88</v>
      </c>
      <c r="B90" s="1"/>
      <c r="C90" s="1"/>
      <c r="D90" s="5"/>
      <c r="E90" s="1"/>
      <c r="F90" s="686" t="s">
        <v>3</v>
      </c>
      <c r="G90" s="686"/>
      <c r="H90" s="686"/>
      <c r="I90" s="6"/>
      <c r="J90" s="202" t="s">
        <v>104</v>
      </c>
      <c r="K90" s="360"/>
      <c r="L90" s="361" t="s">
        <v>84</v>
      </c>
      <c r="M90" s="362" t="s">
        <v>83</v>
      </c>
      <c r="N90" s="151"/>
    </row>
    <row r="91" spans="1:14" ht="25.15" hidden="1" customHeight="1" x14ac:dyDescent="0.2">
      <c r="A91" s="85" t="s">
        <v>14</v>
      </c>
      <c r="B91" s="74"/>
      <c r="C91" s="81"/>
      <c r="D91" s="72"/>
      <c r="E91" s="4"/>
      <c r="F91" s="96" t="s">
        <v>15</v>
      </c>
      <c r="G91" s="710" t="s">
        <v>18</v>
      </c>
      <c r="H91" s="710"/>
      <c r="I91" s="42"/>
      <c r="J91" s="16"/>
      <c r="K91" s="350"/>
      <c r="L91" s="363">
        <f t="shared" ref="L91:L102" si="0">SUM(M91*-20%)+M91</f>
        <v>52</v>
      </c>
      <c r="M91" s="364">
        <v>65</v>
      </c>
      <c r="N91" s="18"/>
    </row>
    <row r="92" spans="1:14" ht="25.15" hidden="1" customHeight="1" x14ac:dyDescent="0.2">
      <c r="A92" s="77" t="s">
        <v>16</v>
      </c>
      <c r="B92" s="74"/>
      <c r="C92" s="74"/>
      <c r="D92" s="74"/>
      <c r="E92" s="3"/>
      <c r="F92" s="97" t="s">
        <v>15</v>
      </c>
      <c r="G92" s="710" t="s">
        <v>18</v>
      </c>
      <c r="H92" s="710"/>
      <c r="I92" s="43"/>
      <c r="J92" s="38"/>
      <c r="K92" s="365"/>
      <c r="L92" s="366">
        <f t="shared" si="0"/>
        <v>240</v>
      </c>
      <c r="M92" s="364">
        <v>300</v>
      </c>
      <c r="N92" s="82"/>
    </row>
    <row r="93" spans="1:14" ht="25.15" hidden="1" customHeight="1" x14ac:dyDescent="0.2">
      <c r="A93" s="77" t="s">
        <v>46</v>
      </c>
      <c r="B93" s="74"/>
      <c r="C93" s="74"/>
      <c r="D93" s="72"/>
      <c r="E93" s="4"/>
      <c r="F93" s="83"/>
      <c r="G93" s="98"/>
      <c r="H93" s="98"/>
      <c r="I93" s="41"/>
      <c r="J93" s="38"/>
      <c r="K93" s="365"/>
      <c r="L93" s="366">
        <f>SUM(M93*-20%)+M93</f>
        <v>376</v>
      </c>
      <c r="M93" s="364">
        <v>470</v>
      </c>
      <c r="N93" s="82"/>
    </row>
    <row r="94" spans="1:14" ht="25.15" hidden="1" customHeight="1" x14ac:dyDescent="0.2">
      <c r="A94" s="85" t="s">
        <v>47</v>
      </c>
      <c r="B94" s="99"/>
      <c r="C94" s="74"/>
      <c r="D94" s="72"/>
      <c r="E94" s="4"/>
      <c r="F94" s="83"/>
      <c r="G94" s="98"/>
      <c r="H94" s="98"/>
      <c r="I94" s="41"/>
      <c r="J94" s="38"/>
      <c r="K94" s="365"/>
      <c r="L94" s="366">
        <f t="shared" si="0"/>
        <v>240</v>
      </c>
      <c r="M94" s="364">
        <v>300</v>
      </c>
      <c r="N94" s="82"/>
    </row>
    <row r="95" spans="1:14" ht="25.15" hidden="1" customHeight="1" x14ac:dyDescent="0.2">
      <c r="A95" s="85" t="s">
        <v>43</v>
      </c>
      <c r="B95" s="74"/>
      <c r="C95" s="74"/>
      <c r="D95" s="78"/>
      <c r="E95" s="78"/>
      <c r="F95" s="78"/>
      <c r="G95" s="78"/>
      <c r="H95" s="78"/>
      <c r="I95" s="78"/>
      <c r="J95" s="100"/>
      <c r="K95" s="367"/>
      <c r="L95" s="351">
        <f t="shared" si="0"/>
        <v>72</v>
      </c>
      <c r="M95" s="364">
        <v>90</v>
      </c>
      <c r="N95" s="75"/>
    </row>
    <row r="96" spans="1:14" ht="25.15" hidden="1" customHeight="1" x14ac:dyDescent="0.2">
      <c r="A96" s="85" t="s">
        <v>89</v>
      </c>
      <c r="B96" s="73"/>
      <c r="C96" s="73"/>
      <c r="D96" s="78"/>
      <c r="E96" s="78"/>
      <c r="F96" s="78"/>
      <c r="G96" s="78"/>
      <c r="H96" s="78"/>
      <c r="I96" s="78"/>
      <c r="J96" s="100"/>
      <c r="K96" s="367"/>
      <c r="L96" s="351">
        <f t="shared" si="0"/>
        <v>96</v>
      </c>
      <c r="M96" s="364">
        <v>120</v>
      </c>
      <c r="N96" s="75"/>
    </row>
    <row r="97" spans="1:14" ht="25.15" hidden="1" customHeight="1" x14ac:dyDescent="0.2">
      <c r="A97" s="77" t="s">
        <v>44</v>
      </c>
      <c r="B97" s="74"/>
      <c r="C97" s="74"/>
      <c r="D97" s="74"/>
      <c r="E97" s="74"/>
      <c r="F97" s="74"/>
      <c r="G97" s="74"/>
      <c r="H97" s="3"/>
      <c r="I97" s="3"/>
      <c r="J97" s="17"/>
      <c r="K97" s="368"/>
      <c r="L97" s="351">
        <f t="shared" si="0"/>
        <v>136</v>
      </c>
      <c r="M97" s="364">
        <v>170</v>
      </c>
      <c r="N97" s="18"/>
    </row>
    <row r="98" spans="1:14" ht="25.15" hidden="1" customHeight="1" x14ac:dyDescent="0.2">
      <c r="A98" s="77" t="s">
        <v>2</v>
      </c>
      <c r="B98" s="81"/>
      <c r="C98" s="81"/>
      <c r="D98" s="81"/>
      <c r="E98" s="81"/>
      <c r="F98" s="81"/>
      <c r="G98" s="81"/>
      <c r="H98" s="37"/>
      <c r="I98" s="37"/>
      <c r="J98" s="38"/>
      <c r="K98" s="365"/>
      <c r="L98" s="351">
        <f t="shared" si="0"/>
        <v>176</v>
      </c>
      <c r="M98" s="364">
        <v>220</v>
      </c>
      <c r="N98" s="10"/>
    </row>
    <row r="99" spans="1:14" ht="25.15" hidden="1" customHeight="1" x14ac:dyDescent="0.2">
      <c r="A99" s="77" t="s">
        <v>51</v>
      </c>
      <c r="B99" s="74"/>
      <c r="C99" s="74"/>
      <c r="D99" s="74"/>
      <c r="E99" s="74"/>
      <c r="F99" s="74"/>
      <c r="G99" s="74"/>
      <c r="H99" s="3"/>
      <c r="I99" s="3"/>
      <c r="J99" s="17"/>
      <c r="K99" s="368"/>
      <c r="L99" s="351">
        <f t="shared" si="0"/>
        <v>212</v>
      </c>
      <c r="M99" s="364">
        <v>265</v>
      </c>
      <c r="N99" s="18"/>
    </row>
    <row r="100" spans="1:14" ht="25.15" hidden="1" customHeight="1" x14ac:dyDescent="0.2">
      <c r="A100" s="101" t="s">
        <v>52</v>
      </c>
      <c r="B100" s="72"/>
      <c r="C100" s="72"/>
      <c r="D100" s="56"/>
      <c r="E100" s="56"/>
      <c r="F100" s="56"/>
      <c r="G100" s="56"/>
      <c r="H100" s="56"/>
      <c r="I100" s="56"/>
      <c r="J100" s="89"/>
      <c r="K100" s="369"/>
      <c r="L100" s="351">
        <f t="shared" si="0"/>
        <v>576</v>
      </c>
      <c r="M100" s="364">
        <v>720</v>
      </c>
      <c r="N100" s="90"/>
    </row>
    <row r="101" spans="1:14" ht="25.15" hidden="1" customHeight="1" x14ac:dyDescent="0.2">
      <c r="A101" s="102" t="s">
        <v>90</v>
      </c>
      <c r="B101" s="73"/>
      <c r="C101" s="73"/>
      <c r="D101" s="48"/>
      <c r="E101" s="48"/>
      <c r="F101" s="48"/>
      <c r="G101" s="48"/>
      <c r="H101" s="48"/>
      <c r="I101" s="48"/>
      <c r="J101" s="89"/>
      <c r="K101" s="369"/>
      <c r="L101" s="351">
        <f t="shared" si="0"/>
        <v>72</v>
      </c>
      <c r="M101" s="364">
        <v>90</v>
      </c>
      <c r="N101" s="103"/>
    </row>
    <row r="102" spans="1:14" ht="25.15" hidden="1" customHeight="1" thickBot="1" x14ac:dyDescent="0.25">
      <c r="A102" s="77" t="s">
        <v>45</v>
      </c>
      <c r="B102" s="74"/>
      <c r="C102" s="74"/>
      <c r="D102" s="91"/>
      <c r="E102" s="91"/>
      <c r="F102" s="91"/>
      <c r="G102" s="91"/>
      <c r="H102" s="91"/>
      <c r="I102" s="104"/>
      <c r="J102" s="92"/>
      <c r="K102" s="351"/>
      <c r="L102" s="351">
        <f t="shared" si="0"/>
        <v>60</v>
      </c>
      <c r="M102" s="370">
        <v>75</v>
      </c>
      <c r="N102" s="93"/>
    </row>
    <row r="103" spans="1:14" s="8" customFormat="1" ht="25.15" customHeight="1" thickBot="1" x14ac:dyDescent="0.25">
      <c r="A103" s="40" t="s">
        <v>41</v>
      </c>
      <c r="B103" s="1"/>
      <c r="C103" s="1"/>
      <c r="D103" s="5"/>
      <c r="E103" s="1"/>
      <c r="F103" s="1"/>
      <c r="G103" s="11"/>
      <c r="H103" s="29"/>
      <c r="I103" s="6"/>
      <c r="J103" s="15"/>
      <c r="K103" s="371"/>
      <c r="L103" s="371"/>
      <c r="M103" s="372"/>
      <c r="N103" s="151"/>
    </row>
    <row r="104" spans="1:14" s="8" customFormat="1" ht="25.15" customHeight="1" x14ac:dyDescent="0.2">
      <c r="A104" s="291" t="s">
        <v>24</v>
      </c>
      <c r="B104" s="267"/>
      <c r="C104" s="267"/>
      <c r="D104" s="153"/>
      <c r="E104" s="204"/>
      <c r="F104" s="208"/>
      <c r="G104" s="208"/>
      <c r="H104" s="208"/>
      <c r="I104" s="208"/>
      <c r="J104" s="290"/>
      <c r="K104" s="565" t="e">
        <f>SUM(M104*-K31)+M104</f>
        <v>#REF!</v>
      </c>
      <c r="L104" s="566"/>
      <c r="M104" s="345">
        <v>145</v>
      </c>
      <c r="N104" s="278"/>
    </row>
    <row r="105" spans="1:14" s="8" customFormat="1" ht="25.15" customHeight="1" x14ac:dyDescent="0.2">
      <c r="A105" s="291" t="s">
        <v>91</v>
      </c>
      <c r="B105" s="267"/>
      <c r="C105" s="267"/>
      <c r="D105" s="153"/>
      <c r="E105" s="204"/>
      <c r="F105" s="208"/>
      <c r="G105" s="208"/>
      <c r="H105" s="208"/>
      <c r="I105" s="208"/>
      <c r="J105" s="290"/>
      <c r="K105" s="565" t="e">
        <f>SUM(M105*-K31)+M105</f>
        <v>#REF!</v>
      </c>
      <c r="L105" s="566"/>
      <c r="M105" s="346">
        <v>65</v>
      </c>
      <c r="N105" s="278"/>
    </row>
    <row r="106" spans="1:14" s="8" customFormat="1" ht="25.15" customHeight="1" thickBot="1" x14ac:dyDescent="0.25">
      <c r="A106" s="291" t="s">
        <v>92</v>
      </c>
      <c r="B106" s="267"/>
      <c r="C106" s="267"/>
      <c r="D106" s="153"/>
      <c r="E106" s="204"/>
      <c r="F106" s="208"/>
      <c r="G106" s="208"/>
      <c r="H106" s="208"/>
      <c r="I106" s="208"/>
      <c r="J106" s="290"/>
      <c r="K106" s="565" t="e">
        <f>SUM(M106*-K31)+M106</f>
        <v>#REF!</v>
      </c>
      <c r="L106" s="566"/>
      <c r="M106" s="346">
        <v>65</v>
      </c>
      <c r="N106" s="278"/>
    </row>
    <row r="107" spans="1:14" ht="21" customHeight="1" thickBot="1" x14ac:dyDescent="0.25">
      <c r="A107" s="246" t="s">
        <v>25</v>
      </c>
      <c r="B107" s="190"/>
      <c r="C107" s="190"/>
      <c r="D107" s="191"/>
      <c r="E107" s="192"/>
      <c r="F107" s="192"/>
      <c r="G107" s="193"/>
      <c r="H107" s="711"/>
      <c r="I107" s="711"/>
      <c r="J107" s="711"/>
      <c r="K107" s="711"/>
      <c r="L107" s="711"/>
      <c r="M107" s="711"/>
      <c r="N107" s="712"/>
    </row>
    <row r="108" spans="1:14" ht="22.5" customHeight="1" x14ac:dyDescent="0.2">
      <c r="A108" s="130"/>
      <c r="B108" s="303" t="s">
        <v>128</v>
      </c>
      <c r="C108" s="120"/>
      <c r="D108" s="120"/>
      <c r="E108" s="120"/>
      <c r="F108" s="120"/>
      <c r="G108" s="120"/>
      <c r="H108" s="120"/>
      <c r="I108" s="120"/>
      <c r="J108" s="120"/>
      <c r="K108" s="120"/>
      <c r="L108" s="123"/>
      <c r="M108" s="700" t="s">
        <v>4</v>
      </c>
      <c r="N108" s="727"/>
    </row>
    <row r="109" spans="1:14" ht="22.5" customHeight="1" x14ac:dyDescent="0.2">
      <c r="A109" s="131"/>
      <c r="B109" s="144" t="s">
        <v>55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124"/>
      <c r="M109" s="701"/>
      <c r="N109" s="714"/>
    </row>
    <row r="110" spans="1:14" ht="22.5" customHeight="1" x14ac:dyDescent="0.2">
      <c r="A110" s="131"/>
      <c r="B110" s="144" t="s">
        <v>56</v>
      </c>
      <c r="C110" s="48"/>
      <c r="D110" s="48"/>
      <c r="E110" s="48"/>
      <c r="F110" s="48"/>
      <c r="G110" s="48"/>
      <c r="H110" s="48"/>
      <c r="I110" s="48"/>
      <c r="J110" s="48"/>
      <c r="K110" s="48"/>
      <c r="L110" s="124"/>
      <c r="M110" s="702"/>
      <c r="N110" s="715"/>
    </row>
    <row r="111" spans="1:14" ht="22.5" customHeight="1" x14ac:dyDescent="0.2">
      <c r="A111" s="131"/>
      <c r="B111" s="304" t="s">
        <v>141</v>
      </c>
      <c r="C111" s="48"/>
      <c r="D111" s="48"/>
      <c r="E111" s="48"/>
      <c r="F111" s="48"/>
      <c r="G111" s="48"/>
      <c r="H111" s="48"/>
      <c r="I111" s="48"/>
      <c r="J111" s="48"/>
      <c r="K111" s="48"/>
      <c r="L111" s="124"/>
      <c r="M111" s="169" t="e">
        <f>#REF!</f>
        <v>#REF!</v>
      </c>
      <c r="N111" s="713"/>
    </row>
    <row r="112" spans="1:14" ht="22.5" customHeight="1" x14ac:dyDescent="0.2">
      <c r="A112" s="131"/>
      <c r="B112" s="144" t="s">
        <v>142</v>
      </c>
      <c r="C112" s="48"/>
      <c r="D112" s="48"/>
      <c r="E112" s="48"/>
      <c r="F112" s="48"/>
      <c r="G112" s="48"/>
      <c r="H112" s="48"/>
      <c r="I112" s="48"/>
      <c r="J112" s="48"/>
      <c r="K112" s="48"/>
      <c r="L112" s="124"/>
      <c r="M112" s="695" t="s">
        <v>94</v>
      </c>
      <c r="N112" s="714"/>
    </row>
    <row r="113" spans="1:14" ht="22.5" customHeight="1" x14ac:dyDescent="0.2">
      <c r="A113" s="131"/>
      <c r="B113" s="144" t="s">
        <v>57</v>
      </c>
      <c r="C113" s="48"/>
      <c r="D113" s="48"/>
      <c r="E113" s="48"/>
      <c r="F113" s="48"/>
      <c r="G113" s="48"/>
      <c r="H113" s="48"/>
      <c r="I113" s="48"/>
      <c r="J113" s="48"/>
      <c r="K113" s="48"/>
      <c r="L113" s="124"/>
      <c r="M113" s="695"/>
      <c r="N113" s="714"/>
    </row>
    <row r="114" spans="1:14" ht="22.5" customHeight="1" x14ac:dyDescent="0.2">
      <c r="A114" s="131"/>
      <c r="B114" s="144" t="s">
        <v>58</v>
      </c>
      <c r="C114" s="48"/>
      <c r="D114" s="48"/>
      <c r="E114" s="48"/>
      <c r="F114" s="48"/>
      <c r="G114" s="48"/>
      <c r="H114" s="48"/>
      <c r="I114" s="48"/>
      <c r="J114" s="48"/>
      <c r="K114" s="48"/>
      <c r="L114" s="124"/>
      <c r="M114" s="696"/>
      <c r="N114" s="715"/>
    </row>
    <row r="115" spans="1:14" ht="22.5" customHeight="1" x14ac:dyDescent="0.2">
      <c r="A115" s="131"/>
      <c r="B115" s="337" t="s">
        <v>139</v>
      </c>
      <c r="C115" s="48"/>
      <c r="D115" s="48"/>
      <c r="E115" s="48"/>
      <c r="F115" s="48"/>
      <c r="G115" s="48"/>
      <c r="H115" s="48"/>
      <c r="I115" s="48"/>
      <c r="J115" s="48"/>
      <c r="K115" s="48"/>
      <c r="L115" s="124"/>
      <c r="M115" s="132" t="s">
        <v>97</v>
      </c>
      <c r="N115" s="713"/>
    </row>
    <row r="116" spans="1:14" ht="22.5" customHeight="1" x14ac:dyDescent="0.2">
      <c r="A116" s="131"/>
      <c r="B116" s="144" t="s">
        <v>59</v>
      </c>
      <c r="C116" s="48"/>
      <c r="D116" s="48"/>
      <c r="E116" s="48"/>
      <c r="F116" s="48"/>
      <c r="G116" s="48"/>
      <c r="H116" s="48"/>
      <c r="I116" s="48"/>
      <c r="J116" s="48"/>
      <c r="K116" s="48"/>
      <c r="L116" s="124"/>
      <c r="M116" s="133" t="s">
        <v>95</v>
      </c>
      <c r="N116" s="714"/>
    </row>
    <row r="117" spans="1:14" ht="21" customHeight="1" x14ac:dyDescent="0.2">
      <c r="A117" s="49"/>
      <c r="B117" s="198"/>
      <c r="C117" s="48"/>
      <c r="D117" s="48"/>
      <c r="E117" s="48"/>
      <c r="F117" s="48"/>
      <c r="G117" s="48"/>
      <c r="H117" s="48"/>
      <c r="I117" s="48"/>
      <c r="J117" s="48"/>
      <c r="K117" s="48"/>
      <c r="L117" s="124"/>
      <c r="M117" s="171" t="e">
        <f>#REF!</f>
        <v>#REF!</v>
      </c>
      <c r="N117" s="714"/>
    </row>
    <row r="118" spans="1:14" ht="21" customHeight="1" x14ac:dyDescent="0.2">
      <c r="A118" s="49"/>
      <c r="B118" s="115" t="s">
        <v>138</v>
      </c>
      <c r="C118" s="48"/>
      <c r="D118" s="166" t="s">
        <v>127</v>
      </c>
      <c r="E118" s="129" t="e">
        <f>#REF!</f>
        <v>#REF!</v>
      </c>
      <c r="F118" s="167" t="s">
        <v>70</v>
      </c>
      <c r="G118" s="48"/>
      <c r="H118" s="48"/>
      <c r="I118" s="48"/>
      <c r="J118" s="128"/>
      <c r="K118" s="128"/>
      <c r="L118" s="124"/>
      <c r="M118" s="170" t="s">
        <v>96</v>
      </c>
      <c r="N118" s="715"/>
    </row>
    <row r="119" spans="1:14" ht="23.25" customHeight="1" x14ac:dyDescent="0.2">
      <c r="A119" s="112"/>
      <c r="B119" s="127" t="e">
        <f>#REF!</f>
        <v>#REF!</v>
      </c>
      <c r="C119" s="128" t="s">
        <v>73</v>
      </c>
      <c r="D119" s="167" t="s">
        <v>68</v>
      </c>
      <c r="E119" s="129" t="e">
        <f>#REF!</f>
        <v>#REF!</v>
      </c>
      <c r="F119" s="167" t="s">
        <v>71</v>
      </c>
      <c r="G119" s="45"/>
      <c r="H119" s="114"/>
      <c r="I119" s="115"/>
      <c r="J119" s="73"/>
      <c r="K119" s="73"/>
      <c r="L119" s="113"/>
      <c r="M119" s="306" t="e">
        <f>#REF!</f>
        <v>#REF!</v>
      </c>
      <c r="N119" s="713"/>
    </row>
    <row r="120" spans="1:14" ht="23.25" customHeight="1" x14ac:dyDescent="0.2">
      <c r="A120" s="112"/>
      <c r="B120" s="127"/>
      <c r="C120" s="128"/>
      <c r="D120" s="167" t="s">
        <v>69</v>
      </c>
      <c r="E120" s="129" t="e">
        <f>#REF!</f>
        <v>#REF!</v>
      </c>
      <c r="F120" s="167" t="s">
        <v>72</v>
      </c>
      <c r="G120" s="117"/>
      <c r="H120" s="121"/>
      <c r="I120" s="121"/>
      <c r="J120" s="121"/>
      <c r="K120" s="121"/>
      <c r="L120" s="122"/>
      <c r="M120" s="197" t="s">
        <v>98</v>
      </c>
      <c r="N120" s="714"/>
    </row>
    <row r="121" spans="1:14" ht="23.25" customHeight="1" x14ac:dyDescent="0.2">
      <c r="A121" s="112"/>
      <c r="B121" s="163" t="s">
        <v>62</v>
      </c>
      <c r="C121" s="157"/>
      <c r="D121" s="157"/>
      <c r="E121" s="157"/>
      <c r="F121" s="157"/>
      <c r="G121" s="157"/>
      <c r="H121" s="159"/>
      <c r="I121" s="159"/>
      <c r="J121" s="159"/>
      <c r="K121" s="159"/>
      <c r="L121" s="164"/>
      <c r="M121" s="133" t="s">
        <v>4</v>
      </c>
      <c r="N121" s="714"/>
    </row>
    <row r="122" spans="1:14" ht="23.25" customHeight="1" x14ac:dyDescent="0.2">
      <c r="A122" s="112"/>
      <c r="B122" s="125" t="s">
        <v>145</v>
      </c>
      <c r="C122" s="117"/>
      <c r="D122" s="117"/>
      <c r="E122" s="126"/>
      <c r="F122" s="117"/>
      <c r="G122" s="117"/>
      <c r="H122" s="121"/>
      <c r="I122" s="121"/>
      <c r="J122" s="121"/>
      <c r="K122" s="121"/>
      <c r="L122" s="122"/>
      <c r="M122" s="168" t="s">
        <v>99</v>
      </c>
      <c r="N122" s="715"/>
    </row>
    <row r="123" spans="1:14" ht="23.25" customHeight="1" x14ac:dyDescent="0.2">
      <c r="A123" s="112"/>
      <c r="B123" s="165" t="s">
        <v>143</v>
      </c>
      <c r="C123" s="117"/>
      <c r="D123" s="160"/>
      <c r="E123" s="117"/>
      <c r="F123" s="117"/>
      <c r="G123" s="117"/>
      <c r="H123" s="121"/>
      <c r="I123" s="121"/>
      <c r="J123" s="121"/>
      <c r="K123" s="121"/>
      <c r="L123" s="121"/>
      <c r="M123" s="725" t="s">
        <v>101</v>
      </c>
      <c r="N123" s="728"/>
    </row>
    <row r="124" spans="1:14" ht="23.25" customHeight="1" x14ac:dyDescent="0.25">
      <c r="A124" s="112"/>
      <c r="B124" s="156" t="s">
        <v>60</v>
      </c>
      <c r="C124" s="157"/>
      <c r="D124" s="158" t="s">
        <v>63</v>
      </c>
      <c r="E124" s="157"/>
      <c r="F124" s="157"/>
      <c r="G124" s="157"/>
      <c r="H124" s="159"/>
      <c r="I124" s="159"/>
      <c r="J124" s="159"/>
      <c r="K124" s="159"/>
      <c r="L124" s="159"/>
      <c r="M124" s="701"/>
      <c r="N124" s="654"/>
    </row>
    <row r="125" spans="1:14" ht="23.25" customHeight="1" x14ac:dyDescent="0.2">
      <c r="A125" s="112"/>
      <c r="B125" s="160" t="s">
        <v>64</v>
      </c>
      <c r="C125" s="117"/>
      <c r="D125" s="117"/>
      <c r="E125" s="161"/>
      <c r="F125" s="117"/>
      <c r="G125" s="117"/>
      <c r="H125" s="121"/>
      <c r="I125" s="121"/>
      <c r="J125" s="121"/>
      <c r="K125" s="121"/>
      <c r="L125" s="121"/>
      <c r="M125" s="701"/>
      <c r="N125" s="654"/>
    </row>
    <row r="126" spans="1:14" ht="23.25" customHeight="1" x14ac:dyDescent="0.25">
      <c r="A126" s="112"/>
      <c r="B126" s="156" t="s">
        <v>65</v>
      </c>
      <c r="C126" s="157"/>
      <c r="D126" s="158" t="s">
        <v>66</v>
      </c>
      <c r="E126" s="158"/>
      <c r="F126" s="157"/>
      <c r="G126" s="157"/>
      <c r="H126" s="159"/>
      <c r="I126" s="159"/>
      <c r="J126" s="162"/>
      <c r="K126" s="162"/>
      <c r="L126" s="162"/>
      <c r="M126" s="702"/>
      <c r="N126" s="729"/>
    </row>
    <row r="127" spans="1:14" ht="23.25" customHeight="1" x14ac:dyDescent="0.2">
      <c r="A127" s="112"/>
      <c r="B127" s="160" t="s">
        <v>67</v>
      </c>
      <c r="C127" s="117"/>
      <c r="D127" s="117"/>
      <c r="E127" s="161"/>
      <c r="F127" s="117"/>
      <c r="G127" s="117"/>
      <c r="H127" s="121"/>
      <c r="I127" s="121"/>
      <c r="J127" s="116"/>
      <c r="K127" s="116"/>
      <c r="L127" s="116"/>
      <c r="M127" s="703" t="s">
        <v>5</v>
      </c>
      <c r="N127" s="173"/>
    </row>
    <row r="128" spans="1:14" ht="21.75" customHeight="1" thickBot="1" x14ac:dyDescent="0.25">
      <c r="A128" s="112"/>
      <c r="B128" s="48"/>
      <c r="C128" s="117"/>
      <c r="D128" s="117"/>
      <c r="E128" s="117"/>
      <c r="F128" s="117"/>
      <c r="G128" s="117"/>
      <c r="H128" s="121"/>
      <c r="I128" s="121"/>
      <c r="J128" s="116"/>
      <c r="K128" s="116"/>
      <c r="L128" s="116"/>
      <c r="M128" s="704"/>
      <c r="N128" s="174"/>
    </row>
    <row r="129" spans="1:14" ht="21" customHeight="1" x14ac:dyDescent="0.2">
      <c r="A129" s="706" t="s">
        <v>102</v>
      </c>
      <c r="B129" s="707"/>
      <c r="C129" s="707"/>
      <c r="D129" s="707"/>
      <c r="E129" s="707"/>
      <c r="F129" s="707"/>
      <c r="G129" s="707"/>
      <c r="H129" s="707"/>
      <c r="I129" s="707"/>
      <c r="J129" s="707"/>
      <c r="K129" s="707"/>
      <c r="L129" s="707"/>
      <c r="M129" s="704"/>
      <c r="N129" s="174"/>
    </row>
    <row r="130" spans="1:14" ht="21" customHeight="1" thickBot="1" x14ac:dyDescent="0.25">
      <c r="A130" s="708"/>
      <c r="B130" s="709"/>
      <c r="C130" s="709"/>
      <c r="D130" s="709"/>
      <c r="E130" s="709"/>
      <c r="F130" s="709"/>
      <c r="G130" s="709"/>
      <c r="H130" s="709"/>
      <c r="I130" s="709"/>
      <c r="J130" s="709"/>
      <c r="K130" s="709"/>
      <c r="L130" s="709"/>
      <c r="M130" s="705"/>
      <c r="N130" s="175"/>
    </row>
    <row r="131" spans="1:14" ht="30.75" customHeight="1" x14ac:dyDescent="0.2">
      <c r="A131" s="325" t="s">
        <v>93</v>
      </c>
      <c r="B131" s="177"/>
      <c r="C131" s="177"/>
      <c r="D131" s="177"/>
      <c r="E131" s="326"/>
      <c r="F131" s="326"/>
      <c r="G131" s="327"/>
      <c r="H131" s="328"/>
      <c r="I131" s="177"/>
      <c r="J131" s="718"/>
      <c r="K131" s="718"/>
      <c r="L131" s="719"/>
      <c r="M131" s="719"/>
      <c r="N131" s="720"/>
    </row>
    <row r="132" spans="1:14" ht="15.75" customHeight="1" x14ac:dyDescent="0.2">
      <c r="A132" s="110"/>
      <c r="B132" s="86"/>
      <c r="C132" s="86"/>
      <c r="D132" s="86"/>
      <c r="E132" s="86"/>
      <c r="F132" s="86"/>
      <c r="G132" s="86"/>
      <c r="H132" s="86"/>
      <c r="I132" s="86"/>
      <c r="J132" s="721"/>
      <c r="K132" s="721"/>
      <c r="L132" s="721"/>
      <c r="M132" s="721"/>
      <c r="N132" s="722"/>
    </row>
    <row r="133" spans="1:14" ht="15.75" customHeight="1" x14ac:dyDescent="0.2">
      <c r="A133" s="112"/>
      <c r="B133" s="72" t="s">
        <v>21</v>
      </c>
      <c r="C133" s="78"/>
      <c r="D133" s="118"/>
      <c r="E133" s="118"/>
      <c r="F133" s="78"/>
      <c r="G133" s="78"/>
      <c r="H133" s="78"/>
      <c r="I133" s="78" t="s">
        <v>8</v>
      </c>
      <c r="J133" s="721"/>
      <c r="K133" s="721"/>
      <c r="L133" s="721"/>
      <c r="M133" s="721"/>
      <c r="N133" s="722"/>
    </row>
    <row r="134" spans="1:14" ht="15.75" customHeight="1" x14ac:dyDescent="0.2">
      <c r="A134" s="110"/>
      <c r="B134" s="86"/>
      <c r="C134" s="86"/>
      <c r="D134" s="86"/>
      <c r="E134" s="86"/>
      <c r="F134" s="86"/>
      <c r="G134" s="86"/>
      <c r="H134" s="86"/>
      <c r="I134" s="86"/>
      <c r="J134" s="693"/>
      <c r="K134" s="693"/>
      <c r="L134" s="693"/>
      <c r="M134" s="693"/>
      <c r="N134" s="694"/>
    </row>
    <row r="135" spans="1:14" ht="15.75" customHeight="1" x14ac:dyDescent="0.2">
      <c r="A135" s="110"/>
      <c r="B135" s="78" t="s">
        <v>11</v>
      </c>
      <c r="C135" s="78"/>
      <c r="D135" s="78"/>
      <c r="E135" s="78"/>
      <c r="F135" s="78"/>
      <c r="G135" s="78"/>
      <c r="H135" s="78"/>
      <c r="I135" s="78" t="s">
        <v>12</v>
      </c>
      <c r="J135" s="693"/>
      <c r="K135" s="693"/>
      <c r="L135" s="693"/>
      <c r="M135" s="693"/>
      <c r="N135" s="694"/>
    </row>
    <row r="136" spans="1:14" ht="15.75" customHeight="1" x14ac:dyDescent="0.2">
      <c r="A136" s="110"/>
      <c r="B136" s="86"/>
      <c r="C136" s="86"/>
      <c r="D136" s="86"/>
      <c r="E136" s="86"/>
      <c r="F136" s="86"/>
      <c r="G136" s="86"/>
      <c r="H136" s="86"/>
      <c r="I136" s="86"/>
      <c r="J136" s="723"/>
      <c r="K136" s="723"/>
      <c r="L136" s="723"/>
      <c r="M136" s="723"/>
      <c r="N136" s="724"/>
    </row>
    <row r="137" spans="1:14" ht="15.75" customHeight="1" x14ac:dyDescent="0.2">
      <c r="A137" s="110"/>
      <c r="B137" s="78" t="s">
        <v>136</v>
      </c>
      <c r="C137" s="78"/>
      <c r="D137" s="78"/>
      <c r="E137" s="111"/>
      <c r="F137" s="78"/>
      <c r="G137" s="78"/>
      <c r="H137" s="78"/>
      <c r="I137" s="78" t="s">
        <v>9</v>
      </c>
      <c r="J137" s="723"/>
      <c r="K137" s="723"/>
      <c r="L137" s="723"/>
      <c r="M137" s="723"/>
      <c r="N137" s="724"/>
    </row>
    <row r="138" spans="1:14" ht="15.75" customHeight="1" x14ac:dyDescent="0.2">
      <c r="A138" s="110"/>
      <c r="B138" s="86"/>
      <c r="C138" s="86"/>
      <c r="D138" s="86"/>
      <c r="E138" s="86"/>
      <c r="F138" s="86"/>
      <c r="G138" s="86"/>
      <c r="H138" s="86"/>
      <c r="I138" s="86"/>
      <c r="J138" s="693"/>
      <c r="K138" s="693"/>
      <c r="L138" s="693"/>
      <c r="M138" s="693"/>
      <c r="N138" s="694"/>
    </row>
    <row r="139" spans="1:14" ht="15.75" customHeight="1" x14ac:dyDescent="0.2">
      <c r="A139" s="110"/>
      <c r="B139" s="78" t="s">
        <v>20</v>
      </c>
      <c r="C139" s="78"/>
      <c r="D139" s="78"/>
      <c r="E139" s="78"/>
      <c r="F139" s="78"/>
      <c r="G139" s="78"/>
      <c r="H139" s="78"/>
      <c r="I139" s="78" t="s">
        <v>61</v>
      </c>
      <c r="J139" s="693"/>
      <c r="K139" s="693"/>
      <c r="L139" s="693"/>
      <c r="M139" s="693"/>
      <c r="N139" s="694"/>
    </row>
    <row r="140" spans="1:14" ht="15.75" customHeight="1" x14ac:dyDescent="0.2">
      <c r="A140" s="110"/>
      <c r="B140" s="80"/>
      <c r="C140" s="80"/>
      <c r="D140" s="80"/>
      <c r="E140" s="80"/>
      <c r="F140" s="80"/>
      <c r="G140" s="80"/>
      <c r="H140" s="80"/>
      <c r="I140" s="80"/>
      <c r="J140" s="331"/>
      <c r="K140" s="331"/>
      <c r="L140" s="331"/>
      <c r="M140" s="331"/>
      <c r="N140" s="332"/>
    </row>
    <row r="141" spans="1:14" ht="15.75" customHeight="1" x14ac:dyDescent="0.2">
      <c r="A141" s="110"/>
      <c r="B141" s="78" t="s">
        <v>13</v>
      </c>
      <c r="C141" s="78"/>
      <c r="D141" s="78"/>
      <c r="E141" s="78"/>
      <c r="F141" s="78"/>
      <c r="G141" s="78"/>
      <c r="H141" s="78"/>
      <c r="I141" s="78" t="s">
        <v>27</v>
      </c>
      <c r="J141" s="334"/>
      <c r="K141" s="334"/>
      <c r="L141" s="334"/>
      <c r="M141" s="334"/>
      <c r="N141" s="335"/>
    </row>
    <row r="142" spans="1:14" ht="15.75" customHeight="1" x14ac:dyDescent="0.2">
      <c r="A142" s="110"/>
      <c r="B142" s="86"/>
      <c r="C142" s="86"/>
      <c r="D142" s="86"/>
      <c r="E142" s="86"/>
      <c r="F142" s="86"/>
      <c r="G142" s="86"/>
      <c r="H142" s="86"/>
      <c r="I142" s="86"/>
      <c r="J142" s="309"/>
      <c r="K142" s="309"/>
      <c r="L142" s="309"/>
      <c r="M142" s="309"/>
      <c r="N142" s="333"/>
    </row>
    <row r="143" spans="1:14" ht="3.75" customHeight="1" thickBot="1" x14ac:dyDescent="0.25">
      <c r="A143" s="258"/>
      <c r="B143" s="71"/>
      <c r="C143" s="71"/>
      <c r="D143" s="71"/>
      <c r="E143" s="71"/>
      <c r="F143" s="71"/>
      <c r="G143" s="71"/>
      <c r="H143" s="71"/>
      <c r="I143" s="71"/>
      <c r="J143" s="309"/>
      <c r="K143" s="309"/>
      <c r="L143" s="309"/>
      <c r="M143" s="309"/>
      <c r="N143" s="333"/>
    </row>
    <row r="144" spans="1:14" ht="21" customHeight="1" thickBot="1" x14ac:dyDescent="0.25">
      <c r="A144" s="329" t="s">
        <v>133</v>
      </c>
      <c r="B144" s="1"/>
      <c r="C144" s="1"/>
      <c r="D144" s="1"/>
      <c r="E144" s="6"/>
      <c r="F144" s="330" t="s">
        <v>6</v>
      </c>
      <c r="G144" s="6"/>
      <c r="H144" s="6"/>
      <c r="I144" s="6" t="s">
        <v>134</v>
      </c>
      <c r="J144" s="6"/>
      <c r="K144" s="6"/>
      <c r="L144" s="6"/>
      <c r="M144" s="6"/>
      <c r="N144" s="7"/>
    </row>
    <row r="145" spans="1:14" ht="12.75" customHeight="1" x14ac:dyDescent="0.2">
      <c r="A145" s="44"/>
      <c r="B145" s="44"/>
      <c r="C145" s="44"/>
      <c r="D145" s="44"/>
      <c r="E145" s="44"/>
      <c r="F145" s="44"/>
      <c r="G145" s="44"/>
      <c r="H145" s="121"/>
      <c r="I145" s="121"/>
      <c r="J145" s="121"/>
      <c r="K145" s="121"/>
      <c r="L145" s="121"/>
      <c r="M145" s="44"/>
      <c r="N145" s="44"/>
    </row>
    <row r="146" spans="1:14" ht="21" customHeight="1" x14ac:dyDescent="0.2">
      <c r="A146" s="717" t="s">
        <v>135</v>
      </c>
      <c r="B146" s="717"/>
      <c r="C146" s="717"/>
      <c r="D146" s="717"/>
      <c r="E146" s="717"/>
      <c r="F146" s="717"/>
      <c r="G146" s="717"/>
      <c r="H146" s="717"/>
      <c r="I146" s="717"/>
      <c r="J146" s="717"/>
      <c r="K146" s="717"/>
      <c r="L146" s="717"/>
      <c r="M146" s="717"/>
      <c r="N146" s="717"/>
    </row>
    <row r="147" spans="1:14" ht="21.75" customHeight="1" x14ac:dyDescent="0.2">
      <c r="A147" s="716" t="s">
        <v>137</v>
      </c>
      <c r="B147" s="717"/>
      <c r="C147" s="717"/>
      <c r="D147" s="717"/>
      <c r="E147" s="717"/>
      <c r="F147" s="717"/>
      <c r="G147" s="717"/>
      <c r="H147" s="717"/>
      <c r="I147" s="717"/>
      <c r="J147" s="717"/>
      <c r="K147" s="717"/>
      <c r="L147" s="717"/>
      <c r="M147" s="717"/>
      <c r="N147" s="717"/>
    </row>
    <row r="148" spans="1:14" ht="12.75" customHeight="1" x14ac:dyDescent="0.2">
      <c r="A148" s="44"/>
      <c r="B148" s="44"/>
      <c r="C148" s="44"/>
      <c r="D148" s="44"/>
      <c r="E148" s="44"/>
      <c r="F148" s="44"/>
      <c r="G148" s="44"/>
      <c r="H148" s="121"/>
      <c r="I148" s="121"/>
      <c r="J148" s="121"/>
      <c r="K148" s="121"/>
      <c r="L148" s="121"/>
      <c r="M148" s="44"/>
      <c r="N148" s="44"/>
    </row>
    <row r="149" spans="1:14" x14ac:dyDescent="0.2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</row>
  </sheetData>
  <mergeCells count="89">
    <mergeCell ref="K89:L89"/>
    <mergeCell ref="K104:L104"/>
    <mergeCell ref="K105:L105"/>
    <mergeCell ref="K106:L106"/>
    <mergeCell ref="K84:L84"/>
    <mergeCell ref="K86:L86"/>
    <mergeCell ref="K87:L87"/>
    <mergeCell ref="K88:L88"/>
    <mergeCell ref="K79:L79"/>
    <mergeCell ref="K80:L80"/>
    <mergeCell ref="K81:L81"/>
    <mergeCell ref="K83:L83"/>
    <mergeCell ref="K65:L65"/>
    <mergeCell ref="K66:L66"/>
    <mergeCell ref="K67:L67"/>
    <mergeCell ref="K78:L78"/>
    <mergeCell ref="A71:L71"/>
    <mergeCell ref="K51:L51"/>
    <mergeCell ref="K61:L61"/>
    <mergeCell ref="K62:L62"/>
    <mergeCell ref="K63:L63"/>
    <mergeCell ref="K64:L64"/>
    <mergeCell ref="K56:L56"/>
    <mergeCell ref="K57:L57"/>
    <mergeCell ref="K59:L59"/>
    <mergeCell ref="K60:L60"/>
    <mergeCell ref="J58:M58"/>
    <mergeCell ref="J2:N2"/>
    <mergeCell ref="J3:L3"/>
    <mergeCell ref="M3:N3"/>
    <mergeCell ref="M13:N13"/>
    <mergeCell ref="K40:L40"/>
    <mergeCell ref="K36:L36"/>
    <mergeCell ref="K37:L37"/>
    <mergeCell ref="K38:L38"/>
    <mergeCell ref="M24:M25"/>
    <mergeCell ref="K32:L32"/>
    <mergeCell ref="K33:L33"/>
    <mergeCell ref="K34:L34"/>
    <mergeCell ref="K35:L35"/>
    <mergeCell ref="K41:L41"/>
    <mergeCell ref="K42:L42"/>
    <mergeCell ref="K43:L43"/>
    <mergeCell ref="J48:M48"/>
    <mergeCell ref="K44:L44"/>
    <mergeCell ref="K45:L45"/>
    <mergeCell ref="M123:M126"/>
    <mergeCell ref="M15:N15"/>
    <mergeCell ref="I6:N6"/>
    <mergeCell ref="K46:L46"/>
    <mergeCell ref="K47:L47"/>
    <mergeCell ref="K52:L52"/>
    <mergeCell ref="K53:L53"/>
    <mergeCell ref="K54:L54"/>
    <mergeCell ref="K55:L55"/>
    <mergeCell ref="K49:L49"/>
    <mergeCell ref="K50:L50"/>
    <mergeCell ref="N108:N110"/>
    <mergeCell ref="N111:N114"/>
    <mergeCell ref="N123:N126"/>
    <mergeCell ref="J39:M39"/>
    <mergeCell ref="I24:J25"/>
    <mergeCell ref="A147:N147"/>
    <mergeCell ref="J131:N131"/>
    <mergeCell ref="J132:N133"/>
    <mergeCell ref="J134:N135"/>
    <mergeCell ref="J136:N137"/>
    <mergeCell ref="A146:N146"/>
    <mergeCell ref="F90:H90"/>
    <mergeCell ref="A29:E30"/>
    <mergeCell ref="F29:I30"/>
    <mergeCell ref="I22:N23"/>
    <mergeCell ref="J138:N139"/>
    <mergeCell ref="M112:M114"/>
    <mergeCell ref="M72:N72"/>
    <mergeCell ref="M73:N73"/>
    <mergeCell ref="M108:M110"/>
    <mergeCell ref="M127:M130"/>
    <mergeCell ref="A129:L130"/>
    <mergeCell ref="G91:H91"/>
    <mergeCell ref="G92:H92"/>
    <mergeCell ref="H107:N107"/>
    <mergeCell ref="N115:N118"/>
    <mergeCell ref="N119:N122"/>
    <mergeCell ref="A5:F5"/>
    <mergeCell ref="A6:F6"/>
    <mergeCell ref="A7:F7"/>
    <mergeCell ref="A8:F8"/>
    <mergeCell ref="A9:F9"/>
  </mergeCells>
  <phoneticPr fontId="0" type="noConversion"/>
  <hyperlinks>
    <hyperlink ref="F13" r:id="rId1"/>
  </hyperlinks>
  <printOptions horizontalCentered="1"/>
  <pageMargins left="0.25" right="0.25" top="0.25" bottom="0.21" header="0.25" footer="0.2"/>
  <pageSetup scale="50" orientation="portrait" r:id="rId2"/>
  <headerFooter alignWithMargins="0"/>
  <rowBreaks count="1" manualBreakCount="1">
    <brk id="72" max="12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Exhibit Order Form</vt:lpstr>
      <vt:lpstr>Gartner 3 Day</vt:lpstr>
      <vt:lpstr>'Exhibit Order Form'!Print_Area</vt:lpstr>
      <vt:lpstr>'Gartner 3 Day'!Print_Area</vt:lpstr>
      <vt:lpstr>'Exhibit Order Form'!Print_Titles</vt:lpstr>
      <vt:lpstr>'Gartner 3 Day'!Print_Titles</vt:lpstr>
    </vt:vector>
  </TitlesOfParts>
  <Company>Bauer Audio Visual,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AVHQ Exhibit Services</dc:creator>
  <cp:lastModifiedBy>PSAV</cp:lastModifiedBy>
  <cp:lastPrinted>2017-03-14T18:16:17Z</cp:lastPrinted>
  <dcterms:created xsi:type="dcterms:W3CDTF">1997-12-03T19:51:43Z</dcterms:created>
  <dcterms:modified xsi:type="dcterms:W3CDTF">2017-03-16T22:20:44Z</dcterms:modified>
</cp:coreProperties>
</file>